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whqd2\habitat\External Share\Private Forest Accord\Grant Program Info\Advisory Committee\Public Meetings\2024\01_Jan\"/>
    </mc:Choice>
  </mc:AlternateContent>
  <xr:revisionPtr revIDLastSave="0" documentId="13_ncr:1_{D47DD1D0-0400-4F74-B9A6-93A971450522}" xr6:coauthVersionLast="47" xr6:coauthVersionMax="47" xr10:uidLastSave="{00000000-0000-0000-0000-000000000000}"/>
  <bookViews>
    <workbookView xWindow="-9030" yWindow="-14510" windowWidth="34620" windowHeight="13900" xr2:uid="{BD9F4269-9CF6-4CD0-A2AE-780FA61A735D}"/>
  </bookViews>
  <sheets>
    <sheet name="All Data" sheetId="1" r:id="rId1"/>
    <sheet name="Region 1" sheetId="3" r:id="rId2"/>
    <sheet name="Region 2" sheetId="4" r:id="rId3"/>
    <sheet name="Region 3" sheetId="7" r:id="rId4"/>
    <sheet name="Region 4" sheetId="5" r:id="rId5"/>
    <sheet name="Region 5" sheetId="6" r:id="rId6"/>
    <sheet name="Charts"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8" l="1"/>
  <c r="B54" i="8" s="1"/>
  <c r="B51" i="8"/>
  <c r="B53" i="8"/>
  <c r="B50" i="8"/>
  <c r="B52" i="8"/>
  <c r="B34" i="8"/>
  <c r="B27" i="8"/>
  <c r="B13" i="8"/>
  <c r="G77" i="1"/>
  <c r="G25" i="6"/>
  <c r="G13" i="5"/>
  <c r="G27" i="7"/>
  <c r="G10" i="4"/>
  <c r="G15" i="3"/>
</calcChain>
</file>

<file path=xl/sharedStrings.xml><?xml version="1.0" encoding="utf-8"?>
<sst xmlns="http://schemas.openxmlformats.org/spreadsheetml/2006/main" count="1148" uniqueCount="313">
  <si>
    <t>Organization Name</t>
  </si>
  <si>
    <t>Organization Type Applying</t>
  </si>
  <si>
    <t>Project Name</t>
  </si>
  <si>
    <t>County of Project</t>
  </si>
  <si>
    <t>Project Goal Statement</t>
  </si>
  <si>
    <t>Total funding requested from ODFW</t>
  </si>
  <si>
    <t>Project Type</t>
  </si>
  <si>
    <t>Total Matching Funds</t>
  </si>
  <si>
    <t>Habitat Conservation Plan Covered Species anticipated</t>
  </si>
  <si>
    <t>Lower Nehalem Watershed Council</t>
  </si>
  <si>
    <t>Watershed Council</t>
  </si>
  <si>
    <t>Nehalem Basin Partnership Passage and Habitat Enhancement Designs</t>
  </si>
  <si>
    <t>Clatsop, Tillamook</t>
  </si>
  <si>
    <t>The project will develop designs for four large wood/stream complexity project designs and one fish passage project. It will include sufficient detail and background for rapid implementation that will focus on addressing critical limiting factors to Coho salmon throughout the Nehalem basin.</t>
  </si>
  <si>
    <t>Planning</t>
  </si>
  <si>
    <t>Coastal giant salamander (Dicamptodon tenebrosus);Coastal tailed frog (Ascaphus truei);Columbia torrent salamander (Rhyacotriton kezeri);Native salmon and trout (Oncorhynchus spp.) - Elaborate below.</t>
  </si>
  <si>
    <t>CITY OF VERNONIA</t>
  </si>
  <si>
    <t>Local Agency/Municipality</t>
  </si>
  <si>
    <t>Rock Creek Dam Fish Passage Improvement</t>
  </si>
  <si>
    <t>Columbia</t>
  </si>
  <si>
    <t xml:space="preserve">The goal of this project is to provide fish passage in Rock Creek while the seasonal dam is in place. This will allow for unimpeded fish movement to 28.8 miles upstream of the dam for Spring Chinook, Fall Chinook, Coho, Coastal Cutthroat Trout and Winter Steelhead. This will aid in restoring natural fish migration in the Summer months within Rock Creek along lands that are largely utilized for forestry.  </t>
  </si>
  <si>
    <t>Native salmon and trout (Oncorhynchus spp.) - Elaborate below.</t>
  </si>
  <si>
    <t>Weyerhaeuser Timber Holdings Inc</t>
  </si>
  <si>
    <t>Private Company</t>
  </si>
  <si>
    <t>Butterfield Road Tide Creek Bridge Project</t>
  </si>
  <si>
    <t xml:space="preserve">Columbia </t>
  </si>
  <si>
    <t xml:space="preserve">The objective of this project is to remove two barrier culverts and replace the stream crossing with a free-spanning bridge which will provide fish passage.  The project will provide connectivity to upstream habitat for native trout for approximately 8.7 miles of Large fish streams, 9.2 miles of Medium fish streams, and 14.6 miles of Small fish streams.  Adding a Large woody debris structure to the stream bank to help stabilize it and provide for fish habitat.  </t>
  </si>
  <si>
    <t>Implementation</t>
  </si>
  <si>
    <t> </t>
  </si>
  <si>
    <t>Native salmon and trout (Oncorhynchus spp.) - Elaborate below.;Pacific eulachon/smelt (Thaleichthys pacificus)</t>
  </si>
  <si>
    <t>Oregon Department of Fish and Wildlife</t>
  </si>
  <si>
    <t>Clear/SF Clear Creeks and Lower North Fork Large Wood and Fish Passage Restoration</t>
  </si>
  <si>
    <t>Columbia County</t>
  </si>
  <si>
    <t xml:space="preserve">This project will provide 2.65 miles of improved stream connectivity for coho by upgrading three failing and undersized culverts and removing infrastructure in the stream channel at a fourth crossing on Weyerhaeuser Company property in the Clear Creek watershed in Columbia County.  This project will also increase 1.85 miles of instream habitat complexity for coho by installing 25 large wood structures and adding additional LWD to streams to meet ODFW benchmarks for desirable condition.
 </t>
  </si>
  <si>
    <t>Long Tom Watershed Council</t>
  </si>
  <si>
    <t>Wilson Creek Fish Passage, Floodplain, and Beaver Habitat Restoration</t>
  </si>
  <si>
    <t>Oregon</t>
  </si>
  <si>
    <t xml:space="preserve">The project will restore aquatic organism passage to 3.8 miles of spawning and rearing habitat for coastal cutthroat trout and other species by replacing a barrier stream crossing on a haul road on Wilson Creek, a tributary to the Long Tom River. The project will improve instream and floodplain habitat complexity along 2,000’ feet of Wilson Creek and 4.5 acres of its riparian area for coastal cutthroat trout, coastal giant salamander, and southern torrent salamander (HCP Covered Species). </t>
  </si>
  <si>
    <t>Coastal giant salamander (Dicamptodon tenebrosus);Native salmon and trout (Oncorhynchus spp.) - Elaborate below.;Southern torrent salamander (Rhyacotriton variegatus)</t>
  </si>
  <si>
    <t>City of Bay City</t>
  </si>
  <si>
    <t>Patterson Creek Project</t>
  </si>
  <si>
    <t>Tillamook</t>
  </si>
  <si>
    <t>This project will eliminate fish passage barriers along reaches 3-6 in Patterson Creek and improve quality habitat suitable for spawning and rearing for anadromous fish populations in Tillamook Bay, namely Chinook, Chum, Coho salmon as well as steelhead and lamprey, for 3.7 miles of Patterson Creek. As part of the project, invasive plants will also be removed, and bank stabilization with bioengineering techniques will occur, including planting of native plants.</t>
  </si>
  <si>
    <t>Trout Unlimited</t>
  </si>
  <si>
    <t>Non-profit 501c3</t>
  </si>
  <si>
    <t>Myrtle Creek Fish Passage Project</t>
  </si>
  <si>
    <t>Tillamook County</t>
  </si>
  <si>
    <t>The project will increase recruitment into populations of Oregon’s native coastal fish species including Coho Salmon, Chum Salmon, Winter Steelhead, Chinook Salmon, and Sea-run Cutthroat Trout. We seek to increase spawner escapement and juvenile access to quality habitat upstream in 1.6 miles of Myrtle Creek. The SSH proposes construction of a 42-foot bridge to replace the deteriorating, perched, and undersized culvert that creates a fish passage barrier at Kilchis River Road.</t>
  </si>
  <si>
    <t>Nehalem Basin Partnership In-Stream Enhancement Projects</t>
  </si>
  <si>
    <t>Tillamook, Clatsop, Washington, Columbia</t>
  </si>
  <si>
    <t>The projects in this proposal will install large wood in 9 miles within the Nehalem Watershed. Project locations are Jetty Creek, the Salmonberry River confluence, God’s Valley Creek, Big Creek, Beneke/Bull Creeks, Oak Ranch Creek, North Fork Wolf Creek, and Rackheap Creek. These projects will improve floodplain interaction, nutrient exchange, gravel sorting, instream habitat diversity, and off channel habitat improvements.</t>
  </si>
  <si>
    <t>Columbia Land Trust</t>
  </si>
  <si>
    <t>Land Trust</t>
  </si>
  <si>
    <t>Rainbow Riparian and Floodplain Restoration</t>
  </si>
  <si>
    <t>Washington</t>
  </si>
  <si>
    <t>The project will restore and enhance riparian and floodplain habitat along the Tualatin River by re-establishing diverse native vegetation communities including 29 acres of riparian forest, 19 acres of wet prairie, and 20 acres of oak savanna/woodland. The project will benefit steelhead, coho, and cutthroat by improving juvenile rearing habitat, reducing water pollution, creating shade and large woody debris, and regulating streamflow through natural flood storage and groundwater recharge.</t>
  </si>
  <si>
    <t>Washington County</t>
  </si>
  <si>
    <t>County Government</t>
  </si>
  <si>
    <t xml:space="preserve">White Creek Aquatic Organism Passage Restoration </t>
  </si>
  <si>
    <t>The project will replace two aquatic organism passage barriers on White Creek in the Gales Creek watershed to restore access to approximately 0.67 miles of spawning and rearing habitat for Upper Willamette River Winter Steelhead DPS (O mykiss) and Coastal Cutthroat Trout (O clarki clarki) and 2.55 miles of habitat access for Cope's Giant Salamander (D copei). The project will restore thermal migration access for Upper Willamette River Chinook Salmon (O tshawytscha) from mainstem Gales Creek.</t>
  </si>
  <si>
    <t>Cope’s giant salamander (Dicamptodon copei);Native salmon and trout (Oncorhynchus spp.) - Elaborate below.</t>
  </si>
  <si>
    <t>Tualatin River Watershed Council</t>
  </si>
  <si>
    <t>Building Beaver-Influenced Landscapes to Support HCP Species in the Tualatin River Watershed</t>
  </si>
  <si>
    <t>The Coffee and Finger Creek restoration projects will remove fish passage barriers and enhance in-stream habitat complexity and connectivity in two head water streams in the Gales Creek watershed. By strategically removing barriers and placing large wood in-stream, we aim to boost spawning and rearing habitat for steelhead. This project embodies our commitment to ecological improvement and watershed sustainability.</t>
  </si>
  <si>
    <t>Implementation;Planning;Stakeholder engagement</t>
  </si>
  <si>
    <t>Coastal giant salamander (Dicamptodon tenebrosus);Coastal tailed frog (Ascaphus truei);Columbia torrent salamander (Rhyacotriton kezeri);Cope’s giant salamander (Dicamptodon copei);Native salmon and trout (Oncorhynchus spp.) - Elaborate below.;Southern torrent salamander (Rhyacotriton variegatus)</t>
  </si>
  <si>
    <t>Neskowin Regional Water District</t>
  </si>
  <si>
    <t>Water District</t>
  </si>
  <si>
    <t>Hawk Creek Source Water Area Schlichting Appraisal</t>
  </si>
  <si>
    <t xml:space="preserve">Hawk Creek is essential salmon habitat for Oregon Coast Coho salmon (Attachment A).  The District recently acquired commercial forest land on both sides of Hawk Creek.  The project will appraisal three adjacent parcels along a critical stretch of Oregon Coast Coho salmon spawning habitat for near term future acquisition.  </t>
  </si>
  <si>
    <t>Coastal giant salamander (Dicamptodon tenebrosus);Native salmon and trout (Oncorhynchus spp.) - Elaborate below.</t>
  </si>
  <si>
    <t>Tillamook Estuaries Partnership</t>
  </si>
  <si>
    <t>TEP Native Plant Nursery two years of staff salaries and two years of utilities</t>
  </si>
  <si>
    <t>Tillamook, Lane, Lincoln</t>
  </si>
  <si>
    <t xml:space="preserve">The project aims to distribute at least 25,000 trees and shrubs, along with 20000 forbs, to restore 4 miles of streamside and 300 acres of wetlands, meadows, and upland prairies of the Northwest Oregon Coast. This will create habitats for various species covered under the Habitat Conservation Plan (HCP), including coastal salmon e.g., the Coho Salmon, salamanders, and frogs. </t>
  </si>
  <si>
    <t>Implementation;Planning;Research &amp; Monitoring;Stakeholder engagement</t>
  </si>
  <si>
    <t>US Geological Survey</t>
  </si>
  <si>
    <t>Federal Agency</t>
  </si>
  <si>
    <t xml:space="preserve">Streams and road-stream crossings in Oregon - updating critical information on natural and human-built infrastructure to benefit aquatic species and ecosystems </t>
  </si>
  <si>
    <t>All 36 counties in Oregon - too many to list in allowable space.</t>
  </si>
  <si>
    <t>The overall goal of this project is to create a modern set of workflows to update critical information on Oregon's natural and human-built infrastructure related to streams, roads, and road-stream crossings.  Results of this work will critically inform countless decisions regarding land, water, and species management across the state.</t>
  </si>
  <si>
    <t>Bull trout (Salvelinus confluentus);Coastal giant salamander (Dicamptodon tenebrosus);Coastal tailed frog (Ascaphus truei);Columbia torrent salamander (Rhyacotriton kezeri);Cope’s giant salamander (Dicamptodon copei);Green sturgeon (Acipenser medirostris);Mountain whitefish (Prosopium williamsoni);Native salmon and trout (Oncorhynchus spp.) - Elaborate below.;Pacific eulachon/smelt (Thaleichthys pacificus);Southern torrent salamander (Rhyacotriton variegatus)</t>
  </si>
  <si>
    <t>Northwest Ecological Research Institute</t>
  </si>
  <si>
    <t xml:space="preserve">To Determine Genetic Groups, Thermal Gradients, Effective Survey Methods and Mitigation of Siltation for Sensitive Stream Amphibians. </t>
  </si>
  <si>
    <t>Benton, Lincoln, Lane, Douglas</t>
  </si>
  <si>
    <t xml:space="preserve">The project goal is to refine the identification, distribution, abundance, and habitat requirements of Torrent Salamanders and Tailed Frogs in the Oregon Coast Range. This is essential knowledge to develop effective protection and restoration of these sensitive species and specialized habitats in the future, including on private timberlands.  </t>
  </si>
  <si>
    <t>Research &amp; Monitoring</t>
  </si>
  <si>
    <t>Coastal giant salamander (Dicamptodon tenebrosus);Coastal tailed frog (Ascaphus truei);Columbia torrent salamander (Rhyacotriton kezeri);Southern torrent salamander (Rhyacotriton variegatus)</t>
  </si>
  <si>
    <t>MidCoast Watersheds Council</t>
  </si>
  <si>
    <t>Beaver Creek Valley-Scale Floodplain Restoration Design</t>
  </si>
  <si>
    <t>Lincoln</t>
  </si>
  <si>
    <t>The goal of this project is to develop final designs for a restoration project to restore stream and floodplain form, function, and processes in 37 acres of the Beaver Creek valley. The design will focus on addressing the primary limiting factors for the recovery of ESA listed Oregon Coast Coho salmon: reduced stream complexity, winter &amp; summer rearing, and water quality, especially increased water temperatures.</t>
  </si>
  <si>
    <t>Luckiamute Watershed Council</t>
  </si>
  <si>
    <t xml:space="preserve">North Fork Pedee Creek Enhancement Project </t>
  </si>
  <si>
    <t>Polk</t>
  </si>
  <si>
    <t xml:space="preserve">The goals are to improve salmonid and lamprey production and water storage in the upper Luckiamute watershed by addressing the limiting factors of physical habitat quality / quantity and water quality in NF Pedee - specifically by increasing bedload retention, improving channel-floodplain interaction, enhancing riparian structure and forest dynamics, and providing a source of future large wood. The target is UWR steelhead; the project will benefit salmonids, lamprey, and other species. </t>
  </si>
  <si>
    <t>POLK SOIL AND WATER CONSERVATION DISTRICT</t>
  </si>
  <si>
    <t>Soil Conservation District</t>
  </si>
  <si>
    <t xml:space="preserve">Cornerstone Conservation – Holistic Habitat Regeneration and Community Investment </t>
  </si>
  <si>
    <t>The project will restore riparian, oak savanna &amp; woodland in Salt Creek by removing invasives &amp; establishing native vegetation. It will restore 7ac riparian habitat on 0.55 stream mile habitat for U Willamette steelhead. It will enhance 23ac oak woods &amp; 33ac grassland, essential for OCS spp on site and 2,800 Willamette Daisy planted in 2023. Monitored both traditionally and with eDNA methods, to expand habitat &amp; resource conservation outreach capabilities planned by PSWCD.</t>
  </si>
  <si>
    <t>Climate Change Truth research</t>
  </si>
  <si>
    <t>Protect Salmon going to fish ladders from Sea lions</t>
  </si>
  <si>
    <t>Every Oregon County bordered by the Columbia River</t>
  </si>
  <si>
    <t>This project will restore all salmon runs which utilize the Columbia river and its tributaries.</t>
  </si>
  <si>
    <t>Coos Watershed Association</t>
  </si>
  <si>
    <t>Palouse Slough Primary Tide Gate Upgrade</t>
  </si>
  <si>
    <t>Coos</t>
  </si>
  <si>
    <t>The Palouse Slough Primary Tide Gate Upgrade project will increase the average tidal prism flux in the Palouse basin, improve fish passage and water quality, and connect fish to high quality spawning habit upstream of the primary tide gate. As the primary water control structure, this project is the critical first step to improve hydraulics and fish passage for the entire Palouse basin which will be expanded upon with upstream restoration that is already in planning phase.</t>
  </si>
  <si>
    <t>Coos Soil and Water Conservation District</t>
  </si>
  <si>
    <t>Bear Creek Riparian Restoration</t>
  </si>
  <si>
    <t>The Project Goal is to improve the quality and connectivity of coho salmon rearing habitat, increase riparian forest area, and improve water quality in the Bear Creek Watershed. The project is designed to benefit coho salmon, winter steelhead, coastal cutthroat trout, and fall Chinook salmon. In total, 2.45 miles (15.67 acres) of riparian forest will be restored. In addition, an enhancement project on a two-acre wetland will be designed to improve hydrologic connectivity with Bear Creek.</t>
  </si>
  <si>
    <t>Implementation;Planning</t>
  </si>
  <si>
    <t>Cunningham Creek Fish Passage and Riparian Improvement Project (Design and Permitting-Phase I)</t>
  </si>
  <si>
    <t>The goal of this planning project is to improve fish passage and riparian condition in the upper Cunningham Creek Watershed by completing final designs and permits to replace 4 fish passage barriers. Implementation of this project will improve fish passage to 2.2 miles of spawning and rearing habitat for Or Coast Coho Salmon and 2.7 miles of spawning/rearing habitat for winter steelhead and cutthroat trout. Riparian function will be restored along a degraded 1 mile stretch of Cunningham Creek.</t>
  </si>
  <si>
    <t>Millicoma Confluence Restoration Project</t>
  </si>
  <si>
    <t>This project seeks to fully restore tidal function to 10.83 acres of critical winter rearing habitat for anadromous fish, particularly the federally listed coho salmon. This project will create complex, heterogeneous channel features that would allow fish to self-regulate along gradients of water velocity, salinity, and water temperature. This project further seeks to develop the first Sitka Spruce Swamp planting in the Coos River basin, totaling 6.6 acres.</t>
  </si>
  <si>
    <t>Coquille Watershed Association</t>
  </si>
  <si>
    <t xml:space="preserve">Coaledo Tide Gate &amp; Beaver Slough Fish Passage Project </t>
  </si>
  <si>
    <t>Coos County</t>
  </si>
  <si>
    <t xml:space="preserve">The goal of replacing the Coaledo tide gates is to maximize fish passage for coho and other salmonids to a 9,800-acre basin with 490 acres of tidal wetlands and 11.4 miles of coho streams while not negatively impacting private landowners and infrastructure upstream. This project will result in improved water quality by removal of channel obstructions, a tidal regime that more closely resembles historic conditions, and establishment of a riparian buffer on lower Beaver Slough.  </t>
  </si>
  <si>
    <t>Port Orford</t>
  </si>
  <si>
    <t>North Fork Hubbard Creek Sediment Risk Reduction Planning</t>
  </si>
  <si>
    <t>Curry</t>
  </si>
  <si>
    <t xml:space="preserve">This project will complete prerequisite steps to implement a natural infrastructure solution to help restore degraded water quality conditions in the N. Fk. Hubbard Creek above the City of Port Orford's drinking water intake and reservoir. The goal of the planning work is the installation of an instream habitat structure that will benefit the community of Port Orford, coastal cutthroat trout, winter steelhead and other aquatic species by improving water quality and enhancing instream habitat. </t>
  </si>
  <si>
    <t>Coastal giant salamander (Dicamptodon tenebrosus);Coastal tailed frog (Ascaphus truei);Native salmon and trout (Oncorhynchus spp.) - Elaborate below.;Southern torrent salamander (Rhyacotriton variegatus)</t>
  </si>
  <si>
    <t>Curry Soil &amp; Water Conservation District</t>
  </si>
  <si>
    <t>Billy's Creek Landscape Resiliency</t>
  </si>
  <si>
    <t xml:space="preserve">The proposed project will open access to aquatic habitat and improve forest health by restoring approximately 60 acres of overgrown forests and opening up 0.5 miles of instream habitat. The project in Agness (Rogue River Watershed) will result in the direct benefit of additional spawning and rearing habitat for winter steelhead and coastal cutthroat trout in Billy’s Creek, and will further enhance suitable habitat for Northern spotted owl, marbled murrelet, and red tree voles in the area. </t>
  </si>
  <si>
    <t>South Umpqua Rural Community Partnership</t>
  </si>
  <si>
    <t xml:space="preserve">Highland Ditch Dam Removal, Water Resource and Fish Protection Project </t>
  </si>
  <si>
    <t>Douglas</t>
  </si>
  <si>
    <t xml:space="preserve">The project will reconnect 17 miles of prime spawning/rearing habitat for Coho Salmon in Cow Creek watershed of the South Umpqua, providing unimpeded upstream migration for adults and safe downstream migration for juveniles. In addition, this project will prevent the misappropriation of irrigation water from Cow Creek. The project will further enhance water quality and connectivity for HCP Covered Species Oregon coast Chinook Salmon, coastal cutthroat trout, and coastal giant salamander.
 </t>
  </si>
  <si>
    <t>Douglas Soil and Water Conservation District</t>
  </si>
  <si>
    <t>Douglas SWCD SIA Water Quality Project.</t>
  </si>
  <si>
    <t>The primary goal is to protect/improve an initial 5 miles of stream within the South Umpqua SIA and restore approximately 43 acres of non-functioning riparian to a functioning system. With the overall goal to improve water quality/quantity and improve habitat conditions for Coastal Coho salmon, beaver, lamprey, salamanders, pollinators and migratory birds by planting appropriate species for diversity and bloom time and by increasing in stream habitat conditions with BDA installations.</t>
  </si>
  <si>
    <t>Oregon State University</t>
  </si>
  <si>
    <t>State Agency</t>
  </si>
  <si>
    <t>Assessment of salmonid habitat improvements associated with large wood and boulder weir placement in Wolf Creek</t>
  </si>
  <si>
    <t>The goal of this project is to use 17 years of in-stream monitoring data collected by AREMP in the restored Wolf Creek watershed to answer the following research questions: What effect have the in-stream additions of large wood and boulder weirs had on large wood accumulation and substrate regimes within Wolf Creek? Have these patterns in large wood and substrate correlated with increases in rearing capacity and abundance for HCP covered species?</t>
  </si>
  <si>
    <t>Coastal tailed frog (Ascaphus truei);Native salmon and trout (Oncorhynchus spp.) - Elaborate below.;Southern torrent salamander (Rhyacotriton variegatus)</t>
  </si>
  <si>
    <t>Partnership for the Umpqua Rivers</t>
  </si>
  <si>
    <t xml:space="preserve">Yellow Creek Instream Restoration Phase 2 </t>
  </si>
  <si>
    <t>In partnership with the Bureau of Land Management, Roseburg Resources, and Lone Rock Timber, the Yellow Creek Instream Restoration Phase 2 project will restore 5.7 miles of Essential Salmonid Habitat in the Yellow Creek drainage. The project will increase the available spawning, winter-refuge, and summer-rearing habitat by building 91 large wood structures in Yellow Creek and its tributaries to benefit HCP-covered species such as the Oregon Coast Coho salmon ESU and Coastal Cutthroat trout.</t>
  </si>
  <si>
    <t>Smith River Watershed Council</t>
  </si>
  <si>
    <t>Smith River Basin Fish Passage Improvement</t>
  </si>
  <si>
    <t xml:space="preserve">This project seeks the creation of professionally engineered plans, which will improve access to 8 miles of spawning and rearing habitat at five different locations within the Smith River Basin. Improving access to project streams will both upgrade existing road infrastructure and greatly increase species resilience and productivity for Habitat Conservation Plan Covered Species such as: Oregon Coast Coho &amp; Chinook, Coastal Steelhead, and Coastal Cutthroat Trout. </t>
  </si>
  <si>
    <t>Lower Smith River Estuary Enhancement</t>
  </si>
  <si>
    <t xml:space="preserve">The Lower Smith River Estuary Enhancement Project aims to benefit four HCP-cover species of salmonids by addressing fish passage issues, restoring 1.8 miles of tidal stream channels, and installing four concrete farm bridges to protect rearing habitat in the Smith River estuary. Located at the Glover Ranch and Kennedy Slough properties, the combined projects will enhance access for juvenile salmonids to 6.88 miles of tidal channels and 40 acres of inundated wetlands during the winter months. </t>
  </si>
  <si>
    <t>Elk Creek Watershed Council</t>
  </si>
  <si>
    <t>Pheasant Creek Fish Passage</t>
  </si>
  <si>
    <t>This project will improve fish passage for both adult and juvenile Coho Salmon, as well as Cutthroat Trout and Steelhead, into approximately four (4) miles of High Intrinsic Potential Coho Habitat.  This will increase the capacity of the Pheasant Creek watershed to produce healthy smolts for out-migration to the ocean.  Additional habitat and riparian improvements will be completed at the time of construction with funding from other sources.</t>
  </si>
  <si>
    <t>South Umpqua Coho Strategic Action Plan</t>
  </si>
  <si>
    <t xml:space="preserve">Douglas </t>
  </si>
  <si>
    <t>This project gathers critical baseline data required for the development of a South Umpqua Coho Strategic Action Plan and provides Technical Assistance to analyze the data as it is collected to rapidly develop restoration proposals (5 / year, total 20 projects). It also includes project level landowner outreach required to initiate grant development and provides a stockpile of prioritized on deck projects developed to the grant proposal stage for South Umpqua Collaborative to implement.</t>
  </si>
  <si>
    <t>Planning;Research &amp; Monitoring</t>
  </si>
  <si>
    <t>Coastal giant salamander (Dicamptodon tenebrosus);Coastal tailed frog (Ascaphus truei);Native salmon and trout (Oncorhynchus spp.) - Elaborate below.</t>
  </si>
  <si>
    <t>Project Sream Lined</t>
  </si>
  <si>
    <t>Douglas, Jackson, Josephine Curry ,Coos</t>
  </si>
  <si>
    <t>Project Stream Lined aims to fill the need of completing small in size but large in volume projects to protect, restore, and enhance Riparian areas.  If funded these projects, in aggregate, will have a large and lasting effect recovery and resiliency of our native salmon and trout.  Building relationships and working rapport with small landowners will open the door to future restoration actions that will allow Oregonians to see salmon returns into the future.</t>
  </si>
  <si>
    <t>Implementation;Stakeholder engagement</t>
  </si>
  <si>
    <t>Rogue Basin Partnership</t>
  </si>
  <si>
    <t>“Rock Berm Removal and Blue Heron Channel Connection along the Bear Creek corridor in Phoenix, OR”</t>
  </si>
  <si>
    <t>Jackson</t>
  </si>
  <si>
    <t>We will remove a 600 foot relic rock berm barrier built in the floodplain in the 1950s that blocks a cold water stream from entering Bear Creek. Blue Heron Creek will be reconnected to Bear creek. This project will  benefit Coho salmon, fall Chinook, Steelhead, and resident Trout by removing a passage barrier, and provide cold water refuge. Floodplain connectivity and wetlands will be restored, invasive species will be removed, and the area will be maintained for long-term sustainability.</t>
  </si>
  <si>
    <t>Jackson Soil &amp; Water Conservation District</t>
  </si>
  <si>
    <t>Antelope Creek RM 4.3 Riparian Restoration Project</t>
  </si>
  <si>
    <t>This project will restore a 41 acres of riparian forest along 2 miles of Antelope Creek, Spring Creek, and Yankee Creek in the Rogue River Watershed by removing invasive plants and restoration of native trees, shrubs, and herbaceous cover, and installing 27,796' of livestock exclusion fencing, resulting in improved Coho spawning habitat and rearing habitat for summer steelhead as well as watershed improvements for Coho salmon in downstream reaches that support spawning and rearing habitat.</t>
  </si>
  <si>
    <t>Little Butte Creek Riparian Restoration and Upland Fuels Project</t>
  </si>
  <si>
    <t>The goal of this project is to restore riparian habitat diversity and resilience to 217.1 acres on Denman Wildlife Area in Central Point, OR through removal of non-native plant species, strategic replanting, and fuels reduction on 193.68 acres of adjacent upland. This project will provide an outreach opportunity on enhancing riparian habitats for fish, wildlife, and water quality in the face of climate change and increasing pressure for fuels reduction along streams.</t>
  </si>
  <si>
    <t>Applegate Partnership &amp; Watershed Council</t>
  </si>
  <si>
    <t>Watts Toppin Fish Passage Project</t>
  </si>
  <si>
    <t>Josephine</t>
  </si>
  <si>
    <t>The Watts Toppin Fish Passage Project, located on Williams Creek in Josephine County, aims to address fish passage at the Watts Toppin Dam. The construction of a roughened channel will improve fish passage for Coho Salmon, Chinook Salmon, Steelhead Trout &amp; Pacific Lamprey. This project also enhances irrigation efficiency, benefitting both aquatic species &amp; local irrigators. This initiative promotes HCP-covered species' recovery &amp; resilience in the Applegate River watershed.</t>
  </si>
  <si>
    <t>Cheney Creek Large Wood &amp; Wildfire Resiliency</t>
  </si>
  <si>
    <t xml:space="preserve">The project will improve the aquatic and terrestrial habitats along Cheney Creek by installing approximately 100 logs on over one mile of stream and treating fuels on approximately 100 acres of upland that is at a high risk from uncharacteristically severe wildfire. High summertime water temperatures threaten the populations of native salmon and trout in the creek. Installing large wood structures will slow the flowrate of the stream, form pools, create shade, and retain spawning gravels. </t>
  </si>
  <si>
    <t>Illinois Valley Watershed Council</t>
  </si>
  <si>
    <t>East Fork Habitat Enhancement and Channel Stabilization</t>
  </si>
  <si>
    <t>The project designs target restoring channel stability, increasing habitat complexity for HCP-covered species, building resilience for climate change impacts, and encouraging adjacent landowner participation in future restoration actions along a 0.18-mile project reach of the East Fork Illinois River (EFIR) near Cave Junction. Target species include SONCC Coho Salmon ESU and other native salmon, trout, and amphibian species. Cornerstone project of the applicant’s 2024-2026 strategic plan.</t>
  </si>
  <si>
    <t>Illinois Valley Soil and Water Conservation District</t>
  </si>
  <si>
    <t>Illinois Valley WQM 2024-2028</t>
  </si>
  <si>
    <t>Josephine County</t>
  </si>
  <si>
    <t>The goal of this project is to extend and expand the current Illinois Valley Water Quality Monitoring Program to develop a robust baseline of water quality data in the Illinois River Basin that can be used to protect all regional HCP-species, strategically inform restoration initiatives, and make crucial data publicly accessible. Given the fact that there is a paucity of water quality data in the region, the impact of this necessary monitoring work will be quantifiable and beneficial.</t>
  </si>
  <si>
    <t>The Beaver Coalition (DBA Project Beaver)</t>
  </si>
  <si>
    <t>Increasing aquatic habitat under the stewardship of beavers in Southern Oregon</t>
  </si>
  <si>
    <t>Josephine, Jackson</t>
  </si>
  <si>
    <t>This project will result in more beavers in the Rogue Basin, with the ability to positively impact the biology, hydrology and biodiversity of the ecosystem. Through restoration, empowering landowners with beaver coexistence solutions, and partnering with local nuisance wildlife control companies to translocate beavers that are being killed on private land, we will directly benefit all of our native fish, amphibians, reptiles, mammals, and birds that relay on healthy aquatic and riparian habitat.</t>
  </si>
  <si>
    <t>Native Fish Society</t>
  </si>
  <si>
    <t>Molalla Headwaters Fire Recovery</t>
  </si>
  <si>
    <t>Clackamas</t>
  </si>
  <si>
    <t xml:space="preserve">This project will restore 1.2 miles of instream habitat in the upper Molalla Watershed. By adding approximately 200 pieces of large wood to the channel, spawning and rearing habitat will be created or improved for steelhead, cutthroat, and Chinook. Semi-aquatic and terrestrial species such as amphibians, beaver, deer, and black bear are expected to benefit through the improvement of associated floodplain habitat. </t>
  </si>
  <si>
    <t>Roger Tattersall</t>
  </si>
  <si>
    <t>Cleaning up trees that have fallen into my creek and pond obstructing  the flow of water,    damming the creek and clogging the pond.</t>
  </si>
  <si>
    <t>The project will restore 6 3/4 acre parcel of private forest land in Clackamas county by removing fallen trees that could present a fire hazard, resulting in the benefit of additional rearing habitat
for (frogs, salamanders big and small, crawfish, some fish, herons, etc.).  The project will produce an environmentally safer environment for all  species, including humans.</t>
  </si>
  <si>
    <t>Coastal giant salamander (Dicamptodon tenebrosus);Cope’s giant salamander (Dicamptodon copei);Southern torrent salamander (Rhyacotriton variegatus)</t>
  </si>
  <si>
    <t>Clackamas River Basin Council</t>
  </si>
  <si>
    <t>North Fork Eagle Creek Fish Habitat Restoration &amp; Fuels Reduction Project</t>
  </si>
  <si>
    <t>The project partners will restore physical aquatic habitat within the NFEC watershed by placing 350 logs within about 45 log jams across 5.8 miles for coho, spring Chinook and winter steelhead. The project will enhance habitat by controlling invasive plants across 3 riparian acres and replanting with native trees and shrubs (along about ½ mile of Bear Creek). At least 202 acres of nearby forestland will have fuels reduction work performed to reduce wildfire hazards and improve forest health.</t>
  </si>
  <si>
    <t>Mosby 1410 Culvert Replacement</t>
  </si>
  <si>
    <t>Lane</t>
  </si>
  <si>
    <t>Replace the existing culvert which is a total barrier to fish passage with a free-spanning bridge to meet the new Stream Simulation requirements in the PFA.</t>
  </si>
  <si>
    <t>Mosby 1900/ML Culvert Replacement</t>
  </si>
  <si>
    <t>This project replaces an existing culvert that is a total barrier to fish passage with a free-spanning bridge to meet the new Stream Simulation requirements in the PFA.  The objective of the project is to reconnect tributary fish habitat and resident populations with Mosby Creek.  Removal of this culvert will extend fish access to 3200 feet of habitat, restore natural stream bank conditions at the site of the culvert, and restore stream channel complexity at the site of the tributary junction.</t>
  </si>
  <si>
    <t>Coastal tailed frog (Ascaphus truei);Mountain whitefish (Prosopium williamsoni);Native salmon and trout (Oncorhynchus spp.) - Elaborate below.;Southern torrent salamander (Rhyacotriton variegatus)</t>
  </si>
  <si>
    <t>Siuslaw Watershed Council</t>
  </si>
  <si>
    <t xml:space="preserve">Pataha Creek Coho Salmon Habitat Restoration </t>
  </si>
  <si>
    <t>Lane County</t>
  </si>
  <si>
    <t>The Pataha Creek Coho Salmon Habitat Restoration project is located in the lower Wildacat Creek sixth-field HUC #171002060202 on private land holdings. The primary goal of this project is restore natural habitat forming processes such as decreased stream velocity and spawning gravel aggradation and sorting. The impact will be a net increase in the available quantity and quality of coho salmon spawning coho. The target species is coho salmon but a variety of native aquatic organisms will benefit</t>
  </si>
  <si>
    <t>The South Santiam Watershed Council</t>
  </si>
  <si>
    <t>River Creek Rewilding</t>
  </si>
  <si>
    <t>Linn</t>
  </si>
  <si>
    <t xml:space="preserve">This project will restore approximately 14 acres of wooded upland, wet prairie, and riparian forest along 600 feet of Noble Creek and the South Santiam River by removing noxious weeds, building livestock exclusion fencing, and planting native trees and shrubs. The proposed work will result in a resilient riparian forest and improved upland habitats that enhance conditions for Upper Willamette River Spring Chinook, Upper Willamette River Steelhead, and coastal cutthroat, and rainbow trout. </t>
  </si>
  <si>
    <t>Johnson Creek Watershed Council</t>
  </si>
  <si>
    <t>Leach Botanical Area Habitat Enhancement Project</t>
  </si>
  <si>
    <t>Multnomah</t>
  </si>
  <si>
    <t>The  project will create both spawning and rearing habitat for coho salmon on 900 feet of Johnson Creek immediately downstream from Leach Botanical Garden in Portland.  Approximately 36 pieces of large wood in nine structures will be added, including rootwads, and pools that will be self-maintained by this wood, will be excavated.</t>
  </si>
  <si>
    <t>Nestucca, Neskowin, and Sand Lake Watersheds Council</t>
  </si>
  <si>
    <t>Upper Sutton Creek Fish Passage Project</t>
  </si>
  <si>
    <t>This project will improve passage for Oregon coastal coho salmon ESU, coastal cutthroat trout, steehead, and potentially coastal chum salmon ESU (historically present) at two culverts on Sutton Creek in Neskowin, Oregon, by replacing them with bridges.  It will improve access to spawning and rearing habitat and also improve natural stream function in the middle-lower reach of Sutton Creek, including channel maintenance stream flows and passage of sediment and organic material.</t>
  </si>
  <si>
    <t>Eagle Creek Floodplain Restoration Design Project</t>
  </si>
  <si>
    <t>Baker County</t>
  </si>
  <si>
    <t>The overall project goal is to set 0.8 miles and 24 acres of Eagle Creek's stream and floodplain habitats on a trajectory towards proper ecological function, and thereby improve spawning, rearing and adult holding habitat for three HCP-listed native fish populations (Redband Trout, Mountain Whitefish, and Bull Trout), and ecosystem function for other focal aquatic and terrestrial species. Eagle Creek is located in the Powder River watershed, on the southern end of the Wallowa Mountains.</t>
  </si>
  <si>
    <t>Bull trout (Salvelinus confluentus);Mountain whitefish (Prosopium williamsoni);Native salmon and trout (Oncorhynchus spp.) - Elaborate below.</t>
  </si>
  <si>
    <t>Norton Ranch LLC</t>
  </si>
  <si>
    <t>Bull Run Creek Stream Restoration and Enhancement Project</t>
  </si>
  <si>
    <t xml:space="preserve">Our goal is to improve one mile of Bull Run Creek riparian and aquatic habitat by modifying the ground surface and/or raising the groundwater elevation to promote surface flow. These enhancements target redband trout but will also benefit a host of other priority aquatic and terrestrial species.  The project will also improve redband trout passage and safety by eliminated a pushup dam and installing a fish friendly diversion with fish screen. </t>
  </si>
  <si>
    <t xml:space="preserve">Stage Zero Restoration: Using Macroinvertebrates, eDNA, Metacommunity Approaches, and Food Web Models to Assess Success of Implemented Projects in Restoring Habitat for Salmonids and Amphibians </t>
  </si>
  <si>
    <t>Baker, Grant, Umatilla, Union, Wallowa</t>
  </si>
  <si>
    <t>Our primary goal is to evaluate the effectiveness of implemented Stage 0 stream restoration projects in Northeast Oregon that are designed to improve HCP species habitat. In addition to standard techniques, we will use eDNA to assess project success, food web models to understand underlying mechanisms, and meta-community studies to identify factors influencing restoration success. Information generated will improve the effectiveness of future restoration monitoring and implementation in Oregon.</t>
  </si>
  <si>
    <t>Deschutes Land Trust</t>
  </si>
  <si>
    <t>Ochoco Preserve Project</t>
  </si>
  <si>
    <t>Crook</t>
  </si>
  <si>
    <t xml:space="preserve">The Land Trust and its partners will restore aquatic habitats, floodplains and uplands across 124 acres on Ochoco Preserve in the Crooked River watershed. The Preserve is located in Crook County near the City of Prineville. These restoration efforts will increase habitat availability for resident fish, including Conservation Plan Covered Species resident redband and bull trout, as well as reintroduced anadromous fish, other aquatic species and terrestrial wildlife. </t>
  </si>
  <si>
    <t>Bull trout (Salvelinus confluentus);Native salmon and trout (Oncorhynchus spp.) - Elaborate below.</t>
  </si>
  <si>
    <t>Crooked River Watershed Council</t>
  </si>
  <si>
    <t>Beaver Habitat Foundation for the Upper Crooked Subbasin</t>
  </si>
  <si>
    <t>The Beaver Habitat Foundation for the UCR project will develop a strategic plan for increasing beaver establishment, engaging landowners in the basin, developing implementation projects and tools for improving beaver habitat connectivity and providing beaver solution resources for the 736,677-acre Upper Crooked subbasin. The primary goal for the project is to strategically improve beaver habitat in the subbasin which will benefit riparian habitat, water quantity &amp; quality, and instream habitat.</t>
  </si>
  <si>
    <t>Intermittent streams for steelhead: quantifying restoration potential of an overlooked habitat</t>
  </si>
  <si>
    <t>Gilliam, Wheeler, Benton, Deschutes</t>
  </si>
  <si>
    <t>Intermittent stream reaches are abundant across Oregon landscapes, but their value as habitat for juvenile steelhead is not well understood. We will use fish surveys, PIT tagging, macroinvertebrate sampling, and physical habitat measurement to assess habitat value for 12 intermittent and 12 perennial reaches in two John Day River tributaries. Our research will directly quantify the physical and biological value of these habitat types, informing future habitat restoration efforts.</t>
  </si>
  <si>
    <t>North Fork John Day Watershed Council</t>
  </si>
  <si>
    <t>Rudio Creek Forest Thinning</t>
  </si>
  <si>
    <t>Grant</t>
  </si>
  <si>
    <t xml:space="preserve">This project seeks to improve forest stand conditions and forest resilience to wildfire and forest pests in the Rudio Creek Drainage in the North Fork John Day Watershed which will result in improved water quality and quantity within Rudio and Gilmore creeks resulting in direct benefits to designated steelhead spawning habitat. </t>
  </si>
  <si>
    <t>Monument Soil and Water Conservation District</t>
  </si>
  <si>
    <t>Cottonwood Creek Basin Instream Habitat Design</t>
  </si>
  <si>
    <t xml:space="preserve">Grant </t>
  </si>
  <si>
    <t>The project will develop site-appropriate LT-PBR designs to restore 8.2 miles of ESA-listed Mid-Columbia River Steelhead habitat in Cottonwood Creek. Beaver, geomorphic, and riverscape surveys will assess pre-project conditions, inform LT-PBR designs, and the effectiveness of LT-PBR on aquatic habitat and beaver activity within Cottonwood Creek. The Stewardship Framework will identify additional opportunities to advance the river to ridge-top, landscape-scale restoration goals of this project</t>
  </si>
  <si>
    <t>Hood River Watershed Group</t>
  </si>
  <si>
    <t>Baldwin Creek Fish Passage and Habitat Enhancement Project</t>
  </si>
  <si>
    <t>Hood River County</t>
  </si>
  <si>
    <t xml:space="preserve">The project's goals are to restore fish passage and increase the quantity and quality of spawning and rearing habitat for winter steelhead, coho salmon, and resident trout in Baldwin Creek. The resulting project will enhance 1.25 miles of instream habitat and improve passage to approximately two miles of stream on Baldwin and Graham Creeks. This will aid in the recovery of steelhead and coho, improve habitat for mammals, songbirds, and amphibians, and increase resilience to climate change. </t>
  </si>
  <si>
    <t>Spencer Creek Diversion Restoration and Monitoring</t>
  </si>
  <si>
    <t>Klamath</t>
  </si>
  <si>
    <t>The project will improve upstream fish passage and screen an irrigation diversion on Spencer Creek, a tributary to the Klamath River, and will benefit Redband Trout, Chinook Salmon, Coho Salmon, Steelhead Trout, and Coastal giant salamander. Fifteen miles of habitat exists above this diversion. The project will also include monitoring the repopulation of anadromous salmonids in Spencer Creek and the Klamath River following the removal of the four hydroelectric dams on the Klamath River in 2024.</t>
  </si>
  <si>
    <t>Implementation;Planning;Research &amp; Monitoring</t>
  </si>
  <si>
    <t>United State Fish and Wildlife Service</t>
  </si>
  <si>
    <t xml:space="preserve">Establishment of Redundant Populations of Bull Trout in the Upper Klamath Basin </t>
  </si>
  <si>
    <t>Klamath, Lake</t>
  </si>
  <si>
    <t xml:space="preserve">The project will conserve Klamath Bull Trout by eradicating nonnative fish and establishing one or more new Bull Trout populations. We will remove Brook Trout from recipient habitats, develop a Bull Trout reintroduction plan, evaluate feasibility of propagation and translocation methods, reintroduce Bull Trout, and monitor reintroduction effectiveness. The project will employ a tribally-led fisheries resource technician crew to aid in mitigation of losses from the Bootleg Fire.   </t>
  </si>
  <si>
    <t>Lake County Umbrella Watershed Council</t>
  </si>
  <si>
    <t>Cox Creek Fish Passage and Screening</t>
  </si>
  <si>
    <t>Lake County</t>
  </si>
  <si>
    <t xml:space="preserve">The project goal is to restore native fish resiliency by reconnecting 14 miles of habitat upstream of the diversion barrier, while maintaining wet meadow habitat for migratory waterbirds.  Screening will protect fish from becoming entrained into the ditch network. Overall, the project will provide Goose Lake Redband Trout the opportunity to express their life history and influence population and abundance in a challenging closed-basin watershed. </t>
  </si>
  <si>
    <t>Assessment of MYY Brook Trout as a technology to manage nonnative Brook Trout in the Upper South Fork Sprague River, Klamath River basin – project years 2024–2026</t>
  </si>
  <si>
    <t>Oregon Department of Fish and Wildlife is conducting a case study in the Upper South Fork Sprague River with the overall goal of evaluating the efficacy of using MYY Brook Trout to manage nonnative Brook Trout in a large stream network (e.g., &gt;10 km). Information gained from this study may directly benefit Bull Trout and Redband Trout in the Klamath River drainage, and may indirectly benefit native species conservation for a broad range of species that are negatively influenced by Brook Trout.</t>
  </si>
  <si>
    <t xml:space="preserve">Upper Drews Creek Fish Passage </t>
  </si>
  <si>
    <t xml:space="preserve">Lake County </t>
  </si>
  <si>
    <t xml:space="preserve">The project goal is to restore native fish resiliency by reconnecting 1.5 miles of habitat upstream of the diversion barrier. This will provide Redband trout the opportunity to express their life history - influencing population and abundance. The integrity of the irrigation diversion will be maintained as it provides wet meadow habitat for migratory birds and supports agriculture production in Lake County. </t>
  </si>
  <si>
    <t>Cottonwood Creek Fish Habitat Restoration</t>
  </si>
  <si>
    <t>The project seeks to improve fish habitat conditions along a 1.5-mile reach of Cottonwood Creek. The project will address eight sites and implement stream habitat treatments to create more complex habitat for native fish and reduce sediment inputs from vehicular traffic and eroding streambanks. This will provide Goose Lake redband trout a better opportunity to express their life history - influencing population, productivity, and abundance.</t>
  </si>
  <si>
    <t>Think Wild</t>
  </si>
  <si>
    <t>Restoring Native Trout Habitat on Hunter Creek Using Beaver Dam Analogs and Native Plants</t>
  </si>
  <si>
    <t>Malheur</t>
  </si>
  <si>
    <t xml:space="preserve">This project will improve flow connectivity and native fish and wildlife habitat in 1.2 channel miles of Hunter Creek, a part of the Malheur River Watershed, through the installation of Beaver Dam Analogs (BDAs) and native riparian plantings. Increased water retention as a result of BDA installation, as well as the establishment of native riparian plants, will provide critical habitat for native interior redband trout, including water and food availability, shelter, shade, and spawning areas. </t>
  </si>
  <si>
    <t>Implementation;Research &amp; Monitoring;Stakeholder engagement</t>
  </si>
  <si>
    <t>Powder Basin Watershed Council</t>
  </si>
  <si>
    <t>Camp Creek Fish Passage Improvement Project</t>
  </si>
  <si>
    <t>OR</t>
  </si>
  <si>
    <t>The goal of this project is to expand, enhance, and reconnect aquatic habitat within the North Fork Burnt River watershed for Columbia Basin Redband Trout by addressing 3 structures within the 1.5-mile Camp Creek project reach which impede aquatic organism passage and limit natural stream function. Addressing all 3 structures in partnership with the Wallowa-Whitman National Forest and ODFW will open 16.2-miles of aquatic habitat while improving natural stream function and watershed resiliency.</t>
  </si>
  <si>
    <t>Walla Walla Basin Watershed Council</t>
  </si>
  <si>
    <t xml:space="preserve">North Fork Walla Walla River RM 4.3-6.3 Floodplain Restoration </t>
  </si>
  <si>
    <t>Umatilla</t>
  </si>
  <si>
    <t>The NFWWR 4.3-6.3 phase will protect, enhance, and restore vital aspects of a 5.2-mile, holistic watershed and floodplain restoration project with the addition of whole trees, boulders and channel shaping to improve riverine habitat across the floodplain by way of complexity features, sinuosity, side channels, off-channel micro-habitats, connectivity, riparian tree plantings to benefit steelhead, red band rainbow, bull trout, chinook salmon and mountain whitefish.</t>
  </si>
  <si>
    <t xml:space="preserve">Couse Creek RM 8 Low-Tech, Process-Based Restoration </t>
  </si>
  <si>
    <t xml:space="preserve">The project will restore a one-mile reach of Couse Creek in the Walla Walla Watershed by installing post-assisted log structures, beaver-dam analogs, and other low-tech structures intended to jumpstart geomorphic processes that foster productive and resilient riverscapes. The resulting instream complexity and floodplain re-connection will benefit summer steelhead, native redband rainbow trout, and bull trout by increasing the quantity and quality of spawning and rearing habitat. </t>
  </si>
  <si>
    <t>Grande Ronde Model Watershed</t>
  </si>
  <si>
    <t>Shaw Creek Fish Passage Barrier Culverts - Technical Assistance</t>
  </si>
  <si>
    <t>Union County</t>
  </si>
  <si>
    <t>This project will produce a final design set with implementation specifications and assistance with all permitting and environmental compliance.  A final design set and permits will allow for a future implementation project that will provide passage at two culverts on Shaw Creek.</t>
  </si>
  <si>
    <t>Nez Perce Tribe</t>
  </si>
  <si>
    <t>Tribal</t>
  </si>
  <si>
    <t>Cool Springs &amp; Dawson Restoration Design</t>
  </si>
  <si>
    <t>Wallowa</t>
  </si>
  <si>
    <t>This project will produce engineered designs and permits to restore 4 miles of Chesnimnus Creek. The resulting work will aid in mitigating habitat limiting factors for multiple life stages of ESA listed Snake River summer steelhead, native rainbow/redband trout, and Pacific lamprey both instream and off-channel through the addition of large wood and BDAs, removal of levees, side channel and wetland creation, floodplain connection/inundation, and improve native plant communities.</t>
  </si>
  <si>
    <t>Wallowa Resources</t>
  </si>
  <si>
    <t xml:space="preserve">Upper Wallowa River Habitat Enhancement Project </t>
  </si>
  <si>
    <t>Wallowa County</t>
  </si>
  <si>
    <t xml:space="preserve">To enhance &amp; restore habitat for Kokanee salmon spawning &amp; all life stages of Bull trout, consistent with Wallowa County - Nez Perce Tribe Salmon Recovery Plan &amp; Bull trout Recovery Plan, while protecting private/public property from effects of catastrophic flooding by maintaining/improving streambank stability. Actions will: enhance floodplain form/function, increase channel complexity/habitat diversity, improve geomorphic function, &amp; increase riparian function.  </t>
  </si>
  <si>
    <t>Review Region Assigned</t>
  </si>
  <si>
    <t xml:space="preserve"> </t>
  </si>
  <si>
    <t>Grant Total</t>
  </si>
  <si>
    <t xml:space="preserve">County Government </t>
  </si>
  <si>
    <t xml:space="preserve">Federal Agency </t>
  </si>
  <si>
    <t xml:space="preserve">Land Trust </t>
  </si>
  <si>
    <t xml:space="preserve">Non Profit 501c3 </t>
  </si>
  <si>
    <t>Water  District</t>
  </si>
  <si>
    <t>Applying Organization</t>
  </si>
  <si>
    <t>Total</t>
  </si>
  <si>
    <t xml:space="preserve">Implementation &amp; Planning </t>
  </si>
  <si>
    <t>Implementation, planning, research &amp; Monitoring</t>
  </si>
  <si>
    <t>Combination of Project Type</t>
  </si>
  <si>
    <t>Region</t>
  </si>
  <si>
    <t>Funding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</si>
</sst>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style="thin">
        <color theme="4" tint="0.39997558519241921"/>
      </top>
      <bottom style="thin">
        <color theme="4" tint="0.39997558519241921"/>
      </bottom>
      <diagonal/>
    </border>
  </borders>
  <cellStyleXfs count="1">
    <xf numFmtId="0" fontId="0" fillId="0" borderId="0"/>
  </cellStyleXfs>
  <cellXfs count="16">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0" fillId="0" borderId="0" xfId="0" applyAlignment="1">
      <alignment horizontal="right" vertical="center"/>
    </xf>
    <xf numFmtId="0" fontId="0" fillId="0" borderId="0" xfId="0" applyAlignment="1">
      <alignment horizontal="left" wrapText="1"/>
    </xf>
    <xf numFmtId="164" fontId="0" fillId="0" borderId="0" xfId="0" applyNumberFormat="1" applyAlignment="1">
      <alignment horizontal="center" vertical="center" wrapText="1"/>
    </xf>
    <xf numFmtId="164" fontId="0" fillId="0" borderId="0" xfId="0" applyNumberFormat="1" applyAlignment="1">
      <alignment horizontal="center" vertical="center"/>
    </xf>
    <xf numFmtId="164" fontId="1" fillId="0" borderId="0" xfId="0" applyNumberFormat="1" applyFont="1" applyAlignment="1">
      <alignment horizontal="center" vertical="center" wrapText="1"/>
    </xf>
    <xf numFmtId="164" fontId="1" fillId="0" borderId="0" xfId="0" applyNumberFormat="1" applyFont="1" applyAlignment="1">
      <alignment horizontal="center" vertical="center"/>
    </xf>
    <xf numFmtId="0" fontId="0" fillId="0" borderId="0" xfId="0" applyFont="1" applyBorder="1" applyAlignment="1">
      <alignment horizontal="left" vertical="center" wrapText="1"/>
    </xf>
    <xf numFmtId="0" fontId="0" fillId="0" borderId="1" xfId="0" applyBorder="1" applyAlignment="1">
      <alignment horizontal="left" wrapText="1"/>
    </xf>
    <xf numFmtId="0" fontId="0" fillId="0" borderId="0" xfId="0" applyBorder="1" applyAlignment="1">
      <alignment horizontal="left" wrapText="1"/>
    </xf>
    <xf numFmtId="164" fontId="0" fillId="0" borderId="0" xfId="0" applyNumberFormat="1"/>
  </cellXfs>
  <cellStyles count="1">
    <cellStyle name="Normal" xfId="0" builtinId="0"/>
  </cellStyles>
  <dxfs count="77">
    <dxf>
      <font>
        <b/>
        <i val="0"/>
        <strike val="0"/>
        <condense val="0"/>
        <extend val="0"/>
        <outline val="0"/>
        <shadow val="0"/>
        <u val="none"/>
        <vertAlign val="baseline"/>
        <sz val="11"/>
        <color theme="1"/>
        <name val="Calibri"/>
        <family val="2"/>
        <scheme val="minor"/>
      </font>
      <numFmt numFmtId="164" formatCode="&quot;$&quot;#,##0.00"/>
      <alignment horizontal="center" vertical="center" textRotation="0" wrapText="0" indent="0" justifyLastLine="0" shrinkToFit="0" readingOrder="0"/>
    </dxf>
    <dxf>
      <alignment horizontal="general"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numFmt numFmtId="164" formatCode="&quot;$&quot;#,##0.00"/>
      <alignment horizontal="center" vertical="center" textRotation="0" wrapText="0" indent="0" justifyLastLine="0" shrinkToFit="0" readingOrder="0"/>
    </dxf>
    <dxf>
      <font>
        <b/>
      </font>
      <numFmt numFmtId="164" formatCode="&quot;$&quot;#,##0.00"/>
      <alignment horizontal="center" vertical="center" textRotation="0" wrapText="0" indent="0" justifyLastLine="0" shrinkToFit="0" readingOrder="0"/>
    </dxf>
    <dxf>
      <alignment horizontal="center" vertical="center" textRotation="0" wrapText="1" indent="0" justifyLastLine="0" shrinkToFit="0" readingOrder="0"/>
    </dxf>
    <dxf>
      <numFmt numFmtId="164" formatCode="&quot;$&quot;#,##0.00"/>
      <alignment horizontal="center" vertical="center" textRotation="0" wrapText="0" indent="0" justifyLastLine="0" shrinkToFit="0" readingOrder="0"/>
    </dxf>
    <dxf>
      <font>
        <b/>
      </font>
      <numFmt numFmtId="164" formatCode="&quot;$&quot;#,##0.00"/>
      <alignment horizontal="center" vertical="center" textRotation="0" wrapText="0" indent="0" justifyLastLine="0" shrinkToFit="0" readingOrder="0"/>
    </dxf>
    <dxf>
      <alignment horizontal="center" vertical="center" textRotation="0" wrapText="1" indent="0" justifyLastLine="0" shrinkToFit="0" readingOrder="0"/>
    </dxf>
    <dxf>
      <numFmt numFmtId="164" formatCode="&quot;$&quot;#,##0.00"/>
      <alignment horizontal="center" vertical="center" textRotation="0" wrapText="0" indent="0" justifyLastLine="0" shrinkToFit="0" readingOrder="0"/>
    </dxf>
    <dxf>
      <font>
        <b/>
      </font>
      <numFmt numFmtId="164" formatCode="&quot;$&quot;#,##0.00"/>
      <alignment horizontal="center" vertical="center" textRotation="0" wrapText="0" indent="0" justifyLastLine="0" shrinkToFit="0" readingOrder="0"/>
    </dxf>
    <dxf>
      <alignment horizontal="left" vertical="center" textRotation="0" wrapText="1" indent="0" justifyLastLine="0" shrinkToFit="0" readingOrder="0"/>
    </dxf>
    <dxf>
      <numFmt numFmtId="164" formatCode="&quot;$&quot;#,##0.00"/>
      <alignment horizontal="center" vertical="center" textRotation="0" wrapText="0" indent="0" justifyLastLine="0" shrinkToFit="0" readingOrder="0"/>
    </dxf>
    <dxf>
      <alignment horizontal="left" vertical="center" textRotation="0" wrapText="1" indent="0" justifyLastLine="0" shrinkToFit="0" readingOrder="0"/>
    </dxf>
    <dxf>
      <numFmt numFmtId="164" formatCode="&quot;$&quot;#,##0.00"/>
      <alignment horizontal="center" vertical="center" textRotation="0" wrapText="0" indent="0" justifyLastLine="0" shrinkToFit="0" readingOrder="0"/>
    </dxf>
    <dxf>
      <alignment horizontal="left" vertical="center" textRotation="0" wrapText="1" indent="0" justifyLastLine="0" shrinkToFit="0" readingOrder="0"/>
    </dxf>
    <dxf>
      <numFmt numFmtId="164" formatCode="&quot;$&quot;#,##0.00"/>
      <alignment horizontal="center" vertical="center" textRotation="0" wrapText="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font>
        <b/>
      </font>
      <numFmt numFmtId="164" formatCode="&quot;$&quot;#,##0.00"/>
      <alignment horizontal="center" vertical="center" textRotation="0" wrapText="0"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font>
        <b/>
      </font>
      <numFmt numFmtId="164" formatCode="&quot;$&quot;#,##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font>
        <b/>
      </font>
      <numFmt numFmtId="164" formatCode="&quot;$&quot;#,##0.00"/>
      <alignment horizontal="center" vertical="center" textRotation="0" wrapText="0"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Applying Organization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Charts!$A$2:$A$12</c:f>
              <c:strCache>
                <c:ptCount val="11"/>
                <c:pt idx="0">
                  <c:v>County Government </c:v>
                </c:pt>
                <c:pt idx="1">
                  <c:v>Tribal</c:v>
                </c:pt>
                <c:pt idx="2">
                  <c:v>Water  District</c:v>
                </c:pt>
                <c:pt idx="3">
                  <c:v>Federal Agency </c:v>
                </c:pt>
                <c:pt idx="4">
                  <c:v>Land Trust </c:v>
                </c:pt>
                <c:pt idx="5">
                  <c:v>Local Agency/Municipality</c:v>
                </c:pt>
                <c:pt idx="6">
                  <c:v>Private Company</c:v>
                </c:pt>
                <c:pt idx="7">
                  <c:v>State Agency</c:v>
                </c:pt>
                <c:pt idx="8">
                  <c:v>Soil Conservation District</c:v>
                </c:pt>
                <c:pt idx="9">
                  <c:v>Non Profit 501c3 </c:v>
                </c:pt>
                <c:pt idx="10">
                  <c:v>Watershed Council</c:v>
                </c:pt>
              </c:strCache>
            </c:strRef>
          </c:cat>
          <c:val>
            <c:numRef>
              <c:f>Charts!$B$2:$B$12</c:f>
              <c:numCache>
                <c:formatCode>General</c:formatCode>
                <c:ptCount val="11"/>
                <c:pt idx="0">
                  <c:v>1</c:v>
                </c:pt>
                <c:pt idx="1">
                  <c:v>1</c:v>
                </c:pt>
                <c:pt idx="2">
                  <c:v>1</c:v>
                </c:pt>
                <c:pt idx="3">
                  <c:v>2</c:v>
                </c:pt>
                <c:pt idx="4">
                  <c:v>2</c:v>
                </c:pt>
                <c:pt idx="5">
                  <c:v>3</c:v>
                </c:pt>
                <c:pt idx="6">
                  <c:v>5</c:v>
                </c:pt>
                <c:pt idx="7">
                  <c:v>5</c:v>
                </c:pt>
                <c:pt idx="8">
                  <c:v>8</c:v>
                </c:pt>
                <c:pt idx="9">
                  <c:v>23</c:v>
                </c:pt>
                <c:pt idx="10">
                  <c:v>23</c:v>
                </c:pt>
              </c:numCache>
            </c:numRef>
          </c:val>
          <c:extLst>
            <c:ext xmlns:c16="http://schemas.microsoft.com/office/drawing/2014/chart" uri="{C3380CC4-5D6E-409C-BE32-E72D297353CC}">
              <c16:uniqueId val="{00000000-18B5-4DBC-BC26-7D5CF453134B}"/>
            </c:ext>
          </c:extLst>
        </c:ser>
        <c:dLbls>
          <c:dLblPos val="outEnd"/>
          <c:showLegendKey val="0"/>
          <c:showVal val="1"/>
          <c:showCatName val="0"/>
          <c:showSerName val="0"/>
          <c:showPercent val="0"/>
          <c:showBubbleSize val="0"/>
        </c:dLbls>
        <c:gapWidth val="182"/>
        <c:axId val="991187768"/>
        <c:axId val="991184168"/>
      </c:barChart>
      <c:catAx>
        <c:axId val="9911877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1184168"/>
        <c:crosses val="autoZero"/>
        <c:auto val="1"/>
        <c:lblAlgn val="ctr"/>
        <c:lblOffset val="100"/>
        <c:noMultiLvlLbl val="0"/>
      </c:catAx>
      <c:valAx>
        <c:axId val="991184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Submissions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1187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Submission by Project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Charts!$B$16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Charts!$A$17:$A$26</c:f>
              <c:strCache>
                <c:ptCount val="10"/>
                <c:pt idx="0">
                  <c:v>Implementation;Research &amp; Monitoring;Stakeholder engagement</c:v>
                </c:pt>
                <c:pt idx="1">
                  <c:v>Planning;Research &amp; Monitoring</c:v>
                </c:pt>
                <c:pt idx="2">
                  <c:v>Implementation, planning, research &amp; Monitoring</c:v>
                </c:pt>
                <c:pt idx="3">
                  <c:v>Implementation;Planning;Stakeholder engagement</c:v>
                </c:pt>
                <c:pt idx="4">
                  <c:v>Implementation;Stakeholder engagement</c:v>
                </c:pt>
                <c:pt idx="5">
                  <c:v>Implementation;Planning;Research &amp; Monitoring;Stakeholder engagement</c:v>
                </c:pt>
                <c:pt idx="6">
                  <c:v>Research &amp; Monitoring</c:v>
                </c:pt>
                <c:pt idx="7">
                  <c:v>Implementation &amp; Planning </c:v>
                </c:pt>
                <c:pt idx="8">
                  <c:v>Planning</c:v>
                </c:pt>
                <c:pt idx="9">
                  <c:v>Implementation</c:v>
                </c:pt>
              </c:strCache>
            </c:strRef>
          </c:cat>
          <c:val>
            <c:numRef>
              <c:f>Charts!$B$17:$B$26</c:f>
              <c:numCache>
                <c:formatCode>General</c:formatCode>
                <c:ptCount val="10"/>
                <c:pt idx="0">
                  <c:v>1</c:v>
                </c:pt>
                <c:pt idx="1">
                  <c:v>1</c:v>
                </c:pt>
                <c:pt idx="2">
                  <c:v>1</c:v>
                </c:pt>
                <c:pt idx="3">
                  <c:v>2</c:v>
                </c:pt>
                <c:pt idx="4">
                  <c:v>3</c:v>
                </c:pt>
                <c:pt idx="5">
                  <c:v>5</c:v>
                </c:pt>
                <c:pt idx="6">
                  <c:v>6</c:v>
                </c:pt>
                <c:pt idx="7">
                  <c:v>8</c:v>
                </c:pt>
                <c:pt idx="8">
                  <c:v>11</c:v>
                </c:pt>
                <c:pt idx="9">
                  <c:v>36</c:v>
                </c:pt>
              </c:numCache>
            </c:numRef>
          </c:val>
          <c:extLst>
            <c:ext xmlns:c16="http://schemas.microsoft.com/office/drawing/2014/chart" uri="{C3380CC4-5D6E-409C-BE32-E72D297353CC}">
              <c16:uniqueId val="{00000000-E4FD-45CF-81A5-6F603E7E246E}"/>
            </c:ext>
          </c:extLst>
        </c:ser>
        <c:dLbls>
          <c:dLblPos val="outEnd"/>
          <c:showLegendKey val="0"/>
          <c:showVal val="1"/>
          <c:showCatName val="0"/>
          <c:showSerName val="0"/>
          <c:showPercent val="0"/>
          <c:showBubbleSize val="0"/>
        </c:dLbls>
        <c:gapWidth val="182"/>
        <c:axId val="871330248"/>
        <c:axId val="871331328"/>
      </c:barChart>
      <c:catAx>
        <c:axId val="871330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331328"/>
        <c:crosses val="autoZero"/>
        <c:auto val="1"/>
        <c:lblAlgn val="ctr"/>
        <c:lblOffset val="100"/>
        <c:noMultiLvlLbl val="0"/>
      </c:catAx>
      <c:valAx>
        <c:axId val="8713313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of Submissions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330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Charts!$B$30</c:f>
              <c:strCache>
                <c:ptCount val="1"/>
                <c:pt idx="0">
                  <c:v>Total</c:v>
                </c:pt>
              </c:strCache>
            </c:strRef>
          </c:tx>
          <c:spPr>
            <a:solidFill>
              <a:schemeClr val="accent1"/>
            </a:solidFill>
            <a:ln>
              <a:noFill/>
            </a:ln>
            <a:effectLst/>
          </c:spPr>
          <c:invertIfNegative val="0"/>
          <c:cat>
            <c:strRef>
              <c:f>Charts!$A$31:$A$33</c:f>
              <c:strCache>
                <c:ptCount val="3"/>
                <c:pt idx="0">
                  <c:v>Planning</c:v>
                </c:pt>
                <c:pt idx="1">
                  <c:v>Combination of Project Type</c:v>
                </c:pt>
                <c:pt idx="2">
                  <c:v>Implementation</c:v>
                </c:pt>
              </c:strCache>
            </c:strRef>
          </c:cat>
          <c:val>
            <c:numRef>
              <c:f>Charts!$B$31:$B$33</c:f>
              <c:numCache>
                <c:formatCode>General</c:formatCode>
                <c:ptCount val="3"/>
                <c:pt idx="0">
                  <c:v>11</c:v>
                </c:pt>
                <c:pt idx="1">
                  <c:v>27</c:v>
                </c:pt>
                <c:pt idx="2">
                  <c:v>36</c:v>
                </c:pt>
              </c:numCache>
            </c:numRef>
          </c:val>
          <c:extLst>
            <c:ext xmlns:c16="http://schemas.microsoft.com/office/drawing/2014/chart" uri="{C3380CC4-5D6E-409C-BE32-E72D297353CC}">
              <c16:uniqueId val="{00000000-5BAF-4CDD-B3C8-79903F39A88F}"/>
            </c:ext>
          </c:extLst>
        </c:ser>
        <c:dLbls>
          <c:showLegendKey val="0"/>
          <c:showVal val="0"/>
          <c:showCatName val="0"/>
          <c:showSerName val="0"/>
          <c:showPercent val="0"/>
          <c:showBubbleSize val="0"/>
        </c:dLbls>
        <c:gapWidth val="182"/>
        <c:axId val="988995384"/>
        <c:axId val="988993584"/>
      </c:barChart>
      <c:catAx>
        <c:axId val="988995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8993584"/>
        <c:crosses val="autoZero"/>
        <c:auto val="1"/>
        <c:lblAlgn val="ctr"/>
        <c:lblOffset val="100"/>
        <c:noMultiLvlLbl val="0"/>
      </c:catAx>
      <c:valAx>
        <c:axId val="9889935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8995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Funding Request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Charts!$B$48</c:f>
              <c:strCache>
                <c:ptCount val="1"/>
                <c:pt idx="0">
                  <c:v>Funding Request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Charts!$A$49:$A$53</c:f>
              <c:numCache>
                <c:formatCode>General</c:formatCode>
                <c:ptCount val="5"/>
                <c:pt idx="0">
                  <c:v>4</c:v>
                </c:pt>
                <c:pt idx="1">
                  <c:v>2</c:v>
                </c:pt>
                <c:pt idx="2">
                  <c:v>5</c:v>
                </c:pt>
                <c:pt idx="3">
                  <c:v>1</c:v>
                </c:pt>
                <c:pt idx="4">
                  <c:v>3</c:v>
                </c:pt>
              </c:numCache>
            </c:numRef>
          </c:cat>
          <c:val>
            <c:numRef>
              <c:f>Charts!$B$49:$B$53</c:f>
              <c:numCache>
                <c:formatCode>"$"#,##0.00</c:formatCode>
                <c:ptCount val="5"/>
                <c:pt idx="0">
                  <c:v>2258716.29</c:v>
                </c:pt>
                <c:pt idx="1">
                  <c:v>6735430.0199999996</c:v>
                </c:pt>
                <c:pt idx="2">
                  <c:v>11375858.33</c:v>
                </c:pt>
                <c:pt idx="3">
                  <c:v>11413951.199999999</c:v>
                </c:pt>
                <c:pt idx="4">
                  <c:v>11539212.109999999</c:v>
                </c:pt>
              </c:numCache>
            </c:numRef>
          </c:val>
          <c:extLst>
            <c:ext xmlns:c16="http://schemas.microsoft.com/office/drawing/2014/chart" uri="{C3380CC4-5D6E-409C-BE32-E72D297353CC}">
              <c16:uniqueId val="{00000000-1C96-438D-AD3F-8987BFB50888}"/>
            </c:ext>
          </c:extLst>
        </c:ser>
        <c:dLbls>
          <c:dLblPos val="outEnd"/>
          <c:showLegendKey val="0"/>
          <c:showVal val="1"/>
          <c:showCatName val="0"/>
          <c:showSerName val="0"/>
          <c:showPercent val="0"/>
          <c:showBubbleSize val="0"/>
        </c:dLbls>
        <c:gapWidth val="182"/>
        <c:axId val="710663360"/>
        <c:axId val="710664080"/>
      </c:barChart>
      <c:catAx>
        <c:axId val="7106633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0664080"/>
        <c:crosses val="autoZero"/>
        <c:auto val="1"/>
        <c:lblAlgn val="ctr"/>
        <c:lblOffset val="100"/>
        <c:noMultiLvlLbl val="0"/>
      </c:catAx>
      <c:valAx>
        <c:axId val="710664080"/>
        <c:scaling>
          <c:orientation val="minMax"/>
          <c:max val="1200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Funding Request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1"/>
        <c:majorTickMark val="cross"/>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0663360"/>
        <c:crosses val="autoZero"/>
        <c:crossBetween val="between"/>
        <c:minorUnit val="1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Requests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Charts!$A$48</c:f>
              <c:strCache>
                <c:ptCount val="1"/>
                <c:pt idx="0">
                  <c:v>Region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3-AD85-4DED-B116-9D61BB15F0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AD85-4DED-B116-9D61BB15F0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D85-4DED-B116-9D61BB15F0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AD85-4DED-B116-9D61BB15F09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AD85-4DED-B116-9D61BB15F096}"/>
              </c:ext>
            </c:extLst>
          </c:dPt>
          <c:dLbls>
            <c:dLbl>
              <c:idx val="0"/>
              <c:tx>
                <c:rich>
                  <a:bodyPr/>
                  <a:lstStyle/>
                  <a:p>
                    <a:r>
                      <a:rPr lang="en-US"/>
                      <a:t>Region </a:t>
                    </a:r>
                    <a:fld id="{2EB382D5-1790-420E-BCBB-E6073A458994}" type="CATEGORYNAME">
                      <a:rPr lang="en-US"/>
                      <a:pPr/>
                      <a:t>[CATEGORY NAME]</a:t>
                    </a:fld>
                    <a:r>
                      <a:rPr lang="en-US" baseline="0"/>
                      <a:t>
</a:t>
                    </a:r>
                    <a:fld id="{52771A2E-A0D0-4752-A37D-AA492B16C3BD}" type="PERCENTAGE">
                      <a:rPr lang="en-US" baseline="0"/>
                      <a:pPr/>
                      <a:t>[PERCENTAGE]</a:t>
                    </a:fld>
                    <a:endParaRPr 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D85-4DED-B116-9D61BB15F096}"/>
                </c:ext>
              </c:extLst>
            </c:dLbl>
            <c:dLbl>
              <c:idx val="1"/>
              <c:tx>
                <c:rich>
                  <a:bodyPr/>
                  <a:lstStyle/>
                  <a:p>
                    <a:r>
                      <a:rPr lang="en-US"/>
                      <a:t>Region </a:t>
                    </a:r>
                    <a:fld id="{D0748CDC-C434-4038-AF64-BDE15352B9B3}" type="CATEGORYNAME">
                      <a:rPr lang="en-US"/>
                      <a:pPr/>
                      <a:t>[CATEGORY NAME]</a:t>
                    </a:fld>
                    <a:r>
                      <a:rPr lang="en-US" baseline="0"/>
                      <a:t>
</a:t>
                    </a:r>
                    <a:fld id="{9625B371-3FD8-417B-A55C-49C8D23B3A91}" type="PERCENTAGE">
                      <a:rPr lang="en-US" baseline="0"/>
                      <a:pPr/>
                      <a:t>[PERCENTAGE]</a:t>
                    </a:fld>
                    <a:endParaRPr 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D85-4DED-B116-9D61BB15F096}"/>
                </c:ext>
              </c:extLst>
            </c:dLbl>
            <c:dLbl>
              <c:idx val="2"/>
              <c:tx>
                <c:rich>
                  <a:bodyPr/>
                  <a:lstStyle/>
                  <a:p>
                    <a:r>
                      <a:rPr lang="en-US"/>
                      <a:t>Region </a:t>
                    </a:r>
                    <a:fld id="{623EA3A0-77E2-41C0-8252-860B0684D69F}" type="CATEGORYNAME">
                      <a:rPr lang="en-US"/>
                      <a:pPr/>
                      <a:t>[CATEGORY NAME]</a:t>
                    </a:fld>
                    <a:r>
                      <a:rPr lang="en-US" baseline="0"/>
                      <a:t>
</a:t>
                    </a:r>
                    <a:fld id="{582B917D-2906-4785-9299-18BA39276C0B}" type="PERCENTAGE">
                      <a:rPr lang="en-US" baseline="0"/>
                      <a:pPr/>
                      <a:t>[PERCENTAGE]</a:t>
                    </a:fld>
                    <a:endParaRPr 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D85-4DED-B116-9D61BB15F096}"/>
                </c:ext>
              </c:extLst>
            </c:dLbl>
            <c:dLbl>
              <c:idx val="3"/>
              <c:tx>
                <c:rich>
                  <a:bodyPr/>
                  <a:lstStyle/>
                  <a:p>
                    <a:r>
                      <a:rPr lang="en-US"/>
                      <a:t>Region </a:t>
                    </a:r>
                    <a:fld id="{3C133E1E-05B0-4C48-B3CA-5BDE5A123AF5}" type="CATEGORYNAME">
                      <a:rPr lang="en-US"/>
                      <a:pPr/>
                      <a:t>[CATEGORY NAME]</a:t>
                    </a:fld>
                    <a:r>
                      <a:rPr lang="en-US" baseline="0"/>
                      <a:t>
</a:t>
                    </a:r>
                    <a:fld id="{17599C3B-CF68-41A8-B620-E92167545DC1}" type="PERCENTAGE">
                      <a:rPr lang="en-US" baseline="0"/>
                      <a:pPr/>
                      <a:t>[PERCENTAGE]</a:t>
                    </a:fld>
                    <a:endParaRPr 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AD85-4DED-B116-9D61BB15F096}"/>
                </c:ext>
              </c:extLst>
            </c:dLbl>
            <c:dLbl>
              <c:idx val="4"/>
              <c:tx>
                <c:rich>
                  <a:bodyPr/>
                  <a:lstStyle/>
                  <a:p>
                    <a:r>
                      <a:rPr lang="en-US"/>
                      <a:t>Region</a:t>
                    </a:r>
                    <a:r>
                      <a:rPr lang="en-US" baseline="0"/>
                      <a:t> </a:t>
                    </a:r>
                    <a:fld id="{ECECAD4F-33FD-4718-A912-0CF438AF9EFA}" type="CATEGORYNAME">
                      <a:rPr lang="en-US"/>
                      <a:pPr/>
                      <a:t>[CATEGORY NAME]</a:t>
                    </a:fld>
                    <a:r>
                      <a:rPr lang="en-US" baseline="0"/>
                      <a:t>
</a:t>
                    </a:r>
                    <a:fld id="{8014A198-15F6-4C59-B2C0-7276F21DAA13}" type="PERCENTAGE">
                      <a:rPr lang="en-US" baseline="0"/>
                      <a:pPr/>
                      <a:t>[PERCENTAGE]</a:t>
                    </a:fld>
                    <a:endParaRPr 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D85-4DED-B116-9D61BB15F09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Ref>
              <c:f>Charts!$A$49:$A$53</c:f>
              <c:numCache>
                <c:formatCode>General</c:formatCode>
                <c:ptCount val="5"/>
                <c:pt idx="0">
                  <c:v>4</c:v>
                </c:pt>
                <c:pt idx="1">
                  <c:v>2</c:v>
                </c:pt>
                <c:pt idx="2">
                  <c:v>5</c:v>
                </c:pt>
                <c:pt idx="3">
                  <c:v>1</c:v>
                </c:pt>
                <c:pt idx="4">
                  <c:v>3</c:v>
                </c:pt>
              </c:numCache>
            </c:numRef>
          </c:val>
          <c:extLst>
            <c:ext xmlns:c16="http://schemas.microsoft.com/office/drawing/2014/chart" uri="{C3380CC4-5D6E-409C-BE32-E72D297353CC}">
              <c16:uniqueId val="{00000000-AD85-4DED-B116-9D61BB15F096}"/>
            </c:ext>
          </c:extLst>
        </c:ser>
        <c:ser>
          <c:idx val="1"/>
          <c:order val="1"/>
          <c:tx>
            <c:strRef>
              <c:f>Charts!$B$48</c:f>
              <c:strCache>
                <c:ptCount val="1"/>
                <c:pt idx="0">
                  <c:v>Funding Request</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Ref>
              <c:f>Charts!$B$49:$B$53</c:f>
              <c:numCache>
                <c:formatCode>"$"#,##0.00</c:formatCode>
                <c:ptCount val="5"/>
                <c:pt idx="0">
                  <c:v>2258716.29</c:v>
                </c:pt>
                <c:pt idx="1">
                  <c:v>6735430.0199999996</c:v>
                </c:pt>
                <c:pt idx="2">
                  <c:v>11375858.33</c:v>
                </c:pt>
                <c:pt idx="3">
                  <c:v>11413951.199999999</c:v>
                </c:pt>
                <c:pt idx="4">
                  <c:v>11539212.109999999</c:v>
                </c:pt>
              </c:numCache>
            </c:numRef>
          </c:val>
          <c:extLst>
            <c:ext xmlns:c16="http://schemas.microsoft.com/office/drawing/2014/chart" uri="{C3380CC4-5D6E-409C-BE32-E72D297353CC}">
              <c16:uniqueId val="{00000001-AD85-4DED-B116-9D61BB15F096}"/>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454025</xdr:colOff>
      <xdr:row>0</xdr:row>
      <xdr:rowOff>114300</xdr:rowOff>
    </xdr:from>
    <xdr:to>
      <xdr:col>9</xdr:col>
      <xdr:colOff>457200</xdr:colOff>
      <xdr:row>12</xdr:row>
      <xdr:rowOff>0</xdr:rowOff>
    </xdr:to>
    <xdr:graphicFrame macro="">
      <xdr:nvGraphicFramePr>
        <xdr:cNvPr id="2" name="Chart 1">
          <a:extLst>
            <a:ext uri="{FF2B5EF4-FFF2-40B4-BE49-F238E27FC236}">
              <a16:creationId xmlns:a16="http://schemas.microsoft.com/office/drawing/2014/main" id="{71A50A5E-3060-2EED-E6E2-FB7A813463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73024</xdr:colOff>
      <xdr:row>15</xdr:row>
      <xdr:rowOff>158750</xdr:rowOff>
    </xdr:from>
    <xdr:to>
      <xdr:col>16</xdr:col>
      <xdr:colOff>368299</xdr:colOff>
      <xdr:row>27</xdr:row>
      <xdr:rowOff>31750</xdr:rowOff>
    </xdr:to>
    <xdr:graphicFrame macro="">
      <xdr:nvGraphicFramePr>
        <xdr:cNvPr id="4" name="Chart 3">
          <a:extLst>
            <a:ext uri="{FF2B5EF4-FFF2-40B4-BE49-F238E27FC236}">
              <a16:creationId xmlns:a16="http://schemas.microsoft.com/office/drawing/2014/main" id="{5062571C-1516-B2E7-6347-02905798DF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111125</xdr:colOff>
      <xdr:row>28</xdr:row>
      <xdr:rowOff>19050</xdr:rowOff>
    </xdr:from>
    <xdr:to>
      <xdr:col>11</xdr:col>
      <xdr:colOff>415925</xdr:colOff>
      <xdr:row>43</xdr:row>
      <xdr:rowOff>0</xdr:rowOff>
    </xdr:to>
    <xdr:graphicFrame macro="">
      <xdr:nvGraphicFramePr>
        <xdr:cNvPr id="5" name="Chart 4">
          <a:extLst>
            <a:ext uri="{FF2B5EF4-FFF2-40B4-BE49-F238E27FC236}">
              <a16:creationId xmlns:a16="http://schemas.microsoft.com/office/drawing/2014/main" id="{8E5A74EF-E1BD-E45E-30BF-65DDC9A33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358774</xdr:colOff>
      <xdr:row>44</xdr:row>
      <xdr:rowOff>38100</xdr:rowOff>
    </xdr:from>
    <xdr:to>
      <xdr:col>15</xdr:col>
      <xdr:colOff>571500</xdr:colOff>
      <xdr:row>59</xdr:row>
      <xdr:rowOff>19050</xdr:rowOff>
    </xdr:to>
    <xdr:graphicFrame macro="">
      <xdr:nvGraphicFramePr>
        <xdr:cNvPr id="6" name="Chart 5">
          <a:extLst>
            <a:ext uri="{FF2B5EF4-FFF2-40B4-BE49-F238E27FC236}">
              <a16:creationId xmlns:a16="http://schemas.microsoft.com/office/drawing/2014/main" id="{7E2C9B83-7A73-E929-DBF3-2E4CC02DAF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593725</xdr:colOff>
      <xdr:row>59</xdr:row>
      <xdr:rowOff>86227</xdr:rowOff>
    </xdr:from>
    <xdr:to>
      <xdr:col>13</xdr:col>
      <xdr:colOff>288925</xdr:colOff>
      <xdr:row>74</xdr:row>
      <xdr:rowOff>67177</xdr:rowOff>
    </xdr:to>
    <xdr:graphicFrame macro="">
      <xdr:nvGraphicFramePr>
        <xdr:cNvPr id="7" name="Chart 6">
          <a:extLst>
            <a:ext uri="{FF2B5EF4-FFF2-40B4-BE49-F238E27FC236}">
              <a16:creationId xmlns:a16="http://schemas.microsoft.com/office/drawing/2014/main" id="{F107D5D5-2F29-17D3-611B-FEEBCF9DD7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E3C1A5-9BAE-4CFC-A703-56D42BC16A83}" name="Table2" displayName="Table2" ref="A1:J75" totalsRowShown="0" headerRowDxfId="74" dataDxfId="76">
  <autoFilter ref="A1:J75" xr:uid="{52E3C1A5-9BAE-4CFC-A703-56D42BC16A83}"/>
  <sortState xmlns:xlrd2="http://schemas.microsoft.com/office/spreadsheetml/2017/richdata2" ref="A2:J75">
    <sortCondition ref="H1:H75"/>
  </sortState>
  <tableColumns count="10">
    <tableColumn id="1" xr3:uid="{7F79F62C-CAF8-4B9D-8507-9876FCEAE221}" name="Review Region Assigned" dataDxfId="73"/>
    <tableColumn id="2" xr3:uid="{863B503B-2ADF-46DE-A7D8-2789BC7B7769}" name="Organization Name" dataDxfId="72"/>
    <tableColumn id="3" xr3:uid="{3B9BE370-341C-4E9A-959B-730A25F0BF7D}" name="Organization Type Applying" dataDxfId="71"/>
    <tableColumn id="4" xr3:uid="{A47A50FB-EB82-4E93-B5AA-2A876E8F4E33}" name="Project Name" dataDxfId="69"/>
    <tableColumn id="5" xr3:uid="{375A0F95-4F2D-4CAB-AE38-15366A3BD8FC}" name="County of Project" dataDxfId="70"/>
    <tableColumn id="6" xr3:uid="{4ADBFC1D-2A4B-4B6E-BD20-3AC712C692E7}" name="Project Goal Statement" dataDxfId="68"/>
    <tableColumn id="7" xr3:uid="{F8684CEF-3A06-443F-A1A8-D82CBA6BD5DB}" name="Total funding requested from ODFW" dataDxfId="7"/>
    <tableColumn id="8" xr3:uid="{AA38ABFD-896E-46AE-8EE7-E314AA7E63BC}" name="Project Type" dataDxfId="5"/>
    <tableColumn id="9" xr3:uid="{7DCD3A4B-1632-45ED-A56F-707328550604}" name="Total Matching Funds" dataDxfId="6"/>
    <tableColumn id="11" xr3:uid="{96071E6A-F6A6-4C7F-8931-9315CE1D43FE}" name="Habitat Conservation Plan Covered Species anticipated" dataDxfId="7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0A44489-E36C-4CB5-9DED-4157612196ED}" name="Table11" displayName="Table11" ref="A48:B53" totalsRowShown="0">
  <autoFilter ref="A48:B53" xr:uid="{F0A44489-E36C-4CB5-9DED-4157612196ED}"/>
  <sortState xmlns:xlrd2="http://schemas.microsoft.com/office/spreadsheetml/2017/richdata2" ref="A49:B53">
    <sortCondition ref="B48:B53"/>
  </sortState>
  <tableColumns count="2">
    <tableColumn id="1" xr3:uid="{E2CF74EC-00CE-4C33-8549-E352BA0FE9A6}" name="Region" dataDxfId="1"/>
    <tableColumn id="2" xr3:uid="{02C192C7-84FE-43E6-83FC-CF52A276ABB8}" name="Funding Request"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E06829-BCAF-4FB0-9FE1-12497A980F06}" name="Table24" displayName="Table24" ref="A1:J13" totalsRowShown="0" headerRowDxfId="35" dataDxfId="34">
  <autoFilter ref="A1:J13" xr:uid="{52E3C1A5-9BAE-4CFC-A703-56D42BC16A83}"/>
  <sortState xmlns:xlrd2="http://schemas.microsoft.com/office/spreadsheetml/2017/richdata2" ref="A2:J13">
    <sortCondition ref="H1:H13"/>
  </sortState>
  <tableColumns count="10">
    <tableColumn id="1" xr3:uid="{5A9AE1C9-B3A8-46CB-9CA6-0241E498C36F}" name="Review Region Assigned" dataDxfId="33"/>
    <tableColumn id="2" xr3:uid="{104257C1-0FC0-4952-9FD4-1BF864905C9C}" name="Organization Name" dataDxfId="32"/>
    <tableColumn id="3" xr3:uid="{232B8BC7-2A82-4660-B42E-8B7DFA6B6692}" name="Organization Type Applying" dataDxfId="31"/>
    <tableColumn id="4" xr3:uid="{2F104F3F-61F5-4BA7-87E9-134625EE86F3}" name="Project Name" dataDxfId="30"/>
    <tableColumn id="5" xr3:uid="{9E6ADE93-9273-4C32-841D-3C5AD4A88D6C}" name="County of Project" dataDxfId="29"/>
    <tableColumn id="6" xr3:uid="{3B326503-CF89-4358-A8BD-46753DAA2E3A}" name="Project Goal Statement" dataDxfId="28"/>
    <tableColumn id="7" xr3:uid="{9FA4CAF9-FEDF-4C71-8226-913B101A311E}" name="Total funding requested from ODFW" dataDxfId="13"/>
    <tableColumn id="8" xr3:uid="{7EC58B3C-0C68-45C5-BB68-B28A98D4A73A}" name="Project Type" dataDxfId="11"/>
    <tableColumn id="9" xr3:uid="{9EB989BE-60C4-4058-888E-4B1D0CD2712F}" name="Total Matching Funds" dataDxfId="12"/>
    <tableColumn id="11" xr3:uid="{1629270F-5F7C-417E-9D0E-F806468B7630}" name="Habitat Conservation Plan Covered Species anticipated"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AFA970-D96A-4558-9C05-4C9A681A92CF}" name="Table245" displayName="Table245" ref="A1:J8" totalsRowShown="0" headerRowDxfId="67" dataDxfId="66">
  <autoFilter ref="A1:J8" xr:uid="{52E3C1A5-9BAE-4CFC-A703-56D42BC16A83}"/>
  <sortState xmlns:xlrd2="http://schemas.microsoft.com/office/spreadsheetml/2017/richdata2" ref="A2:J8">
    <sortCondition ref="H1:H8"/>
  </sortState>
  <tableColumns count="10">
    <tableColumn id="1" xr3:uid="{7B993E29-3AE2-4323-A6B2-4C094ACB932A}" name="Review Region Assigned" dataDxfId="65"/>
    <tableColumn id="2" xr3:uid="{FFD5027B-0BE5-4AE8-B762-2039365B468E}" name="Organization Name" dataDxfId="64"/>
    <tableColumn id="3" xr3:uid="{F37F6E25-23AE-43AD-9027-92159B1AB877}" name="Organization Type Applying" dataDxfId="63"/>
    <tableColumn id="4" xr3:uid="{A771E162-D21F-40AC-95E4-3D35EC5E8B30}" name="Project Name" dataDxfId="27"/>
    <tableColumn id="5" xr3:uid="{35F05CD6-F4CC-4BC7-B82F-331C17806B4C}" name="County of Project" dataDxfId="25"/>
    <tableColumn id="6" xr3:uid="{E8F286CC-530B-44CC-B604-A357C780CBE3}" name="Project Goal Statement" dataDxfId="26"/>
    <tableColumn id="7" xr3:uid="{6EA57C58-F15D-4E8F-843C-BF1C2891C75B}" name="Total funding requested from ODFW" dataDxfId="10"/>
    <tableColumn id="8" xr3:uid="{B0A9F730-51F6-4DBF-BD9F-EB21D02969E4}" name="Project Type" dataDxfId="8"/>
    <tableColumn id="9" xr3:uid="{DF8F9BC0-FA6A-4F56-9056-909137B73A1B}" name="Total Matching Funds" dataDxfId="9"/>
    <tableColumn id="11" xr3:uid="{6445711C-2F8F-4875-B0EC-2DE2B3FDD28D}" name="Habitat Conservation Plan Covered Species anticipated" dataDxfId="2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5AD3E3D-60AC-4951-9F03-D5C7DC5DE4AA}" name="Table245678" displayName="Table245678" ref="A1:J25" totalsRowShown="0" headerRowDxfId="45" dataDxfId="44">
  <autoFilter ref="A1:J25" xr:uid="{52E3C1A5-9BAE-4CFC-A703-56D42BC16A83}"/>
  <sortState xmlns:xlrd2="http://schemas.microsoft.com/office/spreadsheetml/2017/richdata2" ref="A2:J25">
    <sortCondition ref="H1:H25"/>
  </sortState>
  <tableColumns count="10">
    <tableColumn id="1" xr3:uid="{3ECB61BC-323C-4E17-8449-F64DE78D03AA}" name="Review Region Assigned" dataDxfId="43"/>
    <tableColumn id="2" xr3:uid="{3A500077-A64F-4D27-913A-61578AD475F2}" name="Organization Name" dataDxfId="42"/>
    <tableColumn id="3" xr3:uid="{315AC9F2-6488-4E79-8B8C-0765AD0376CD}" name="Organization Type Applying" dataDxfId="41"/>
    <tableColumn id="4" xr3:uid="{6E2B33A2-A461-49A8-9953-5DD8C11D22B8}" name="Project Name" dataDxfId="40"/>
    <tableColumn id="5" xr3:uid="{2BDD6823-FC34-447E-A8EE-9A2D30EB30EB}" name="County of Project" dataDxfId="39"/>
    <tableColumn id="6" xr3:uid="{456F9C4F-2273-4C3F-9D25-4E5481686794}" name="Project Goal Statement" dataDxfId="38"/>
    <tableColumn id="7" xr3:uid="{49A9E564-4521-40A6-97BC-6430C018CBFC}" name="Total funding requested from ODFW" dataDxfId="37"/>
    <tableColumn id="8" xr3:uid="{2E07FAEE-7DF3-44BE-A070-80FA9FADF97F}" name="Project Type" dataDxfId="36"/>
    <tableColumn id="9" xr3:uid="{FCA749FB-1693-4E21-BE43-B2F18321AC8D}" name="Total Matching Funds" dataDxfId="19"/>
    <tableColumn id="11" xr3:uid="{82998797-8FD4-4D7D-801A-5E0D1C730659}" name="Habitat Conservation Plan Covered Species anticipated" dataDxfId="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FF0159-6AC2-4270-8C5F-B399AC18123E}" name="Table2456" displayName="Table2456" ref="A1:J11" totalsRowShown="0" headerRowDxfId="62" dataDxfId="61">
  <autoFilter ref="A1:J11" xr:uid="{52E3C1A5-9BAE-4CFC-A703-56D42BC16A83}"/>
  <sortState xmlns:xlrd2="http://schemas.microsoft.com/office/spreadsheetml/2017/richdata2" ref="A2:J11">
    <sortCondition ref="E1:E11"/>
  </sortState>
  <tableColumns count="10">
    <tableColumn id="1" xr3:uid="{2B9A7416-6B39-496D-9873-0F828DA6BF60}" name="Review Region Assigned" dataDxfId="60"/>
    <tableColumn id="2" xr3:uid="{0EF7379F-CB6D-49FA-A823-D7F2825E0887}" name="Organization Name" dataDxfId="59"/>
    <tableColumn id="3" xr3:uid="{33603B5D-60BB-49A6-8908-ADF1C9118372}" name="Organization Type Applying" dataDxfId="58"/>
    <tableColumn id="4" xr3:uid="{9D6BACD6-0429-4356-9AC3-7B8502C71A95}" name="Project Name" dataDxfId="57"/>
    <tableColumn id="5" xr3:uid="{BF92FFC4-7DC9-47CB-9EA8-0BA3611B2712}" name="County of Project" dataDxfId="56"/>
    <tableColumn id="6" xr3:uid="{35BA3A5B-CB44-4610-AA08-34F8B61C6499}" name="Project Goal Statement" dataDxfId="55"/>
    <tableColumn id="7" xr3:uid="{A7C87014-B99D-480C-9284-AB4B15DC51C0}" name="Total funding requested from ODFW" dataDxfId="54"/>
    <tableColumn id="8" xr3:uid="{61A3C731-6B39-413E-B296-C79506828374}" name="Project Type" dataDxfId="53"/>
    <tableColumn id="9" xr3:uid="{C718B479-5D5E-4CB7-9D2F-170360AEF125}" name="Total Matching Funds" dataDxfId="17"/>
    <tableColumn id="11" xr3:uid="{9045D313-5EAF-461C-A3E4-87461E6E173E}" name="Habitat Conservation Plan Covered Species anticipated" dataDxfId="1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AA5476-509A-434C-A253-9D1D5FEC31EC}" name="Table24567" displayName="Table24567" ref="A1:J23" totalsRowShown="0" headerRowDxfId="52" dataDxfId="51">
  <autoFilter ref="A1:J23" xr:uid="{52E3C1A5-9BAE-4CFC-A703-56D42BC16A83}"/>
  <sortState xmlns:xlrd2="http://schemas.microsoft.com/office/spreadsheetml/2017/richdata2" ref="A2:J23">
    <sortCondition ref="E1:E23"/>
  </sortState>
  <tableColumns count="10">
    <tableColumn id="1" xr3:uid="{683E8E76-410D-4FFC-964E-0ACA42786F08}" name="Review Region Assigned" dataDxfId="50"/>
    <tableColumn id="2" xr3:uid="{7572A585-22EE-4BEB-8842-A46F5514E14F}" name="Organization Name" dataDxfId="49"/>
    <tableColumn id="3" xr3:uid="{ADCA710E-7B68-478A-B04F-7ACB2488BBE8}" name="Organization Type Applying" dataDxfId="48"/>
    <tableColumn id="4" xr3:uid="{96BB7C38-1B97-44CC-BD32-E22013A7DF95}" name="Project Name" dataDxfId="24"/>
    <tableColumn id="5" xr3:uid="{DC50E06C-B49D-4F04-96ED-B8FFD9C3D08B}" name="County of Project" dataDxfId="22"/>
    <tableColumn id="6" xr3:uid="{161A26D0-7E93-4A29-A335-88D141786E42}" name="Project Goal Statement" dataDxfId="23"/>
    <tableColumn id="7" xr3:uid="{B58A84B9-FDB0-41DA-B521-BFBAB8E97B16}" name="Total funding requested from ODFW" dataDxfId="47"/>
    <tableColumn id="8" xr3:uid="{7BD5D005-7885-46F6-8476-FB20C6A896A5}" name="Project Type" dataDxfId="46"/>
    <tableColumn id="9" xr3:uid="{889BFBC0-3873-4A49-97F2-0585898DEE3D}" name="Total Matching Funds" dataDxfId="15"/>
    <tableColumn id="11" xr3:uid="{40412816-FA7D-487F-9DE3-9CFC237D58D8}" name="Habitat Conservation Plan Covered Species anticipated" dataDxfId="1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88A4924-A879-4198-B169-722DD922E784}" name="Table8" displayName="Table8" ref="A1:B12" totalsRowShown="0">
  <autoFilter ref="A1:B12" xr:uid="{F88A4924-A879-4198-B169-722DD922E784}"/>
  <sortState xmlns:xlrd2="http://schemas.microsoft.com/office/spreadsheetml/2017/richdata2" ref="A2:B12">
    <sortCondition ref="B1:B12"/>
  </sortState>
  <tableColumns count="2">
    <tableColumn id="1" xr3:uid="{53FCFDA7-6A31-4707-A92C-8DC698BD3FFE}" name="Applying Organization" dataDxfId="4"/>
    <tableColumn id="2" xr3:uid="{C5C5A164-9254-4E52-AD7A-DA7DD8F600F2}" name="Total"/>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5A8F385-C035-457D-B26F-022FA3D0BAFE}" name="Table9" displayName="Table9" ref="A16:B26" totalsRowShown="0">
  <autoFilter ref="A16:B26" xr:uid="{95A8F385-C035-457D-B26F-022FA3D0BAFE}"/>
  <sortState xmlns:xlrd2="http://schemas.microsoft.com/office/spreadsheetml/2017/richdata2" ref="A17:B26">
    <sortCondition ref="B16:B26"/>
  </sortState>
  <tableColumns count="2">
    <tableColumn id="1" xr3:uid="{769390DF-33A6-4510-9B10-E2C7E5CC55D4}" name="Project Type" dataDxfId="3"/>
    <tableColumn id="2" xr3:uid="{B25E4B7C-F43D-47A8-8251-B5931AF376D1}" name="Tota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CB91CC2-14F7-477B-BE58-B1D2A4AB3D41}" name="Table911" displayName="Table911" ref="A30:B33" totalsRowShown="0">
  <autoFilter ref="A30:B33" xr:uid="{9CB91CC2-14F7-477B-BE58-B1D2A4AB3D41}"/>
  <sortState xmlns:xlrd2="http://schemas.microsoft.com/office/spreadsheetml/2017/richdata2" ref="A31:B33">
    <sortCondition ref="B30:B33"/>
  </sortState>
  <tableColumns count="2">
    <tableColumn id="1" xr3:uid="{280DBF23-54CA-4096-B4D5-88EEF42C75DD}" name="Project Type" dataDxfId="2"/>
    <tableColumn id="2" xr3:uid="{83E77BF4-1DE3-42AE-82E3-163FD12CEEDC}" name="Tota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122A-EC43-4E4E-A26E-A856774EDB10}">
  <dimension ref="A1:J77"/>
  <sheetViews>
    <sheetView tabSelected="1" workbookViewId="0">
      <pane ySplit="1" topLeftCell="A2" activePane="bottomLeft" state="frozen"/>
      <selection pane="bottomLeft" activeCell="D93" sqref="D93"/>
    </sheetView>
  </sheetViews>
  <sheetFormatPr defaultRowHeight="14.5" x14ac:dyDescent="0.35"/>
  <cols>
    <col min="1" max="1" width="16.26953125" style="2" customWidth="1"/>
    <col min="2" max="2" width="28.26953125" style="1" customWidth="1"/>
    <col min="3" max="3" width="31.90625" style="2" customWidth="1"/>
    <col min="4" max="4" width="46.26953125" style="4" customWidth="1"/>
    <col min="5" max="5" width="17.453125" style="2" customWidth="1"/>
    <col min="6" max="6" width="93.81640625" style="1" customWidth="1"/>
    <col min="7" max="7" width="33.26953125" style="11" customWidth="1"/>
    <col min="8" max="8" width="38.453125" style="3" customWidth="1"/>
    <col min="9" max="9" width="20.81640625" style="9" customWidth="1"/>
    <col min="10" max="10" width="129.6328125" style="3" customWidth="1"/>
    <col min="11" max="16384" width="8.7265625" style="2"/>
  </cols>
  <sheetData>
    <row r="1" spans="1:10" ht="33.5" customHeight="1" x14ac:dyDescent="0.35">
      <c r="A1" s="3" t="s">
        <v>298</v>
      </c>
      <c r="B1" s="4" t="s">
        <v>0</v>
      </c>
      <c r="C1" s="3" t="s">
        <v>1</v>
      </c>
      <c r="D1" s="4" t="s">
        <v>2</v>
      </c>
      <c r="E1" s="3" t="s">
        <v>3</v>
      </c>
      <c r="F1" s="3" t="s">
        <v>4</v>
      </c>
      <c r="G1" s="10" t="s">
        <v>5</v>
      </c>
      <c r="H1" s="3" t="s">
        <v>6</v>
      </c>
      <c r="I1" s="8" t="s">
        <v>7</v>
      </c>
      <c r="J1" s="3" t="s">
        <v>8</v>
      </c>
    </row>
    <row r="2" spans="1:10" ht="72.5" x14ac:dyDescent="0.35">
      <c r="A2" s="2">
        <v>1</v>
      </c>
      <c r="B2" s="1" t="s">
        <v>22</v>
      </c>
      <c r="C2" s="2" t="s">
        <v>23</v>
      </c>
      <c r="D2" s="4" t="s">
        <v>24</v>
      </c>
      <c r="E2" s="2" t="s">
        <v>25</v>
      </c>
      <c r="F2" s="4" t="s">
        <v>26</v>
      </c>
      <c r="G2" s="11">
        <v>375000</v>
      </c>
      <c r="H2" s="3" t="s">
        <v>27</v>
      </c>
      <c r="I2" s="9" t="s">
        <v>28</v>
      </c>
      <c r="J2" s="3" t="s">
        <v>29</v>
      </c>
    </row>
    <row r="3" spans="1:10" ht="87" x14ac:dyDescent="0.35">
      <c r="A3" s="2">
        <v>1</v>
      </c>
      <c r="B3" s="1" t="s">
        <v>30</v>
      </c>
      <c r="C3" s="2" t="s">
        <v>10</v>
      </c>
      <c r="D3" s="4" t="s">
        <v>31</v>
      </c>
      <c r="E3" s="2" t="s">
        <v>32</v>
      </c>
      <c r="F3" s="4" t="s">
        <v>33</v>
      </c>
      <c r="G3" s="11">
        <v>300629</v>
      </c>
      <c r="H3" s="3" t="s">
        <v>27</v>
      </c>
      <c r="I3" s="9">
        <v>221700</v>
      </c>
      <c r="J3" s="3" t="s">
        <v>21</v>
      </c>
    </row>
    <row r="4" spans="1:10" ht="72.5" x14ac:dyDescent="0.35">
      <c r="A4" s="2">
        <v>1</v>
      </c>
      <c r="B4" s="1" t="s">
        <v>34</v>
      </c>
      <c r="C4" s="2" t="s">
        <v>10</v>
      </c>
      <c r="D4" s="4" t="s">
        <v>35</v>
      </c>
      <c r="E4" s="2" t="s">
        <v>36</v>
      </c>
      <c r="F4" s="4" t="s">
        <v>37</v>
      </c>
      <c r="G4" s="11">
        <v>288264</v>
      </c>
      <c r="H4" s="3" t="s">
        <v>27</v>
      </c>
      <c r="I4" s="9">
        <v>69500</v>
      </c>
      <c r="J4" s="3" t="s">
        <v>38</v>
      </c>
    </row>
    <row r="5" spans="1:10" ht="72.5" x14ac:dyDescent="0.35">
      <c r="A5" s="2">
        <v>1</v>
      </c>
      <c r="B5" s="1" t="s">
        <v>39</v>
      </c>
      <c r="C5" s="2" t="s">
        <v>17</v>
      </c>
      <c r="D5" s="4" t="s">
        <v>40</v>
      </c>
      <c r="E5" s="2" t="s">
        <v>41</v>
      </c>
      <c r="F5" s="4" t="s">
        <v>42</v>
      </c>
      <c r="G5" s="11">
        <v>6989030</v>
      </c>
      <c r="H5" s="3" t="s">
        <v>27</v>
      </c>
      <c r="I5" s="9">
        <v>1185700</v>
      </c>
      <c r="J5" s="3" t="s">
        <v>21</v>
      </c>
    </row>
    <row r="6" spans="1:10" ht="58" x14ac:dyDescent="0.35">
      <c r="A6" s="2">
        <v>1</v>
      </c>
      <c r="B6" s="1" t="s">
        <v>66</v>
      </c>
      <c r="C6" s="2" t="s">
        <v>67</v>
      </c>
      <c r="D6" s="4" t="s">
        <v>68</v>
      </c>
      <c r="E6" s="2" t="s">
        <v>41</v>
      </c>
      <c r="F6" s="4" t="s">
        <v>69</v>
      </c>
      <c r="G6" s="11">
        <v>43000</v>
      </c>
      <c r="H6" s="3" t="s">
        <v>27</v>
      </c>
      <c r="I6" s="9">
        <v>6800</v>
      </c>
      <c r="J6" s="3" t="s">
        <v>70</v>
      </c>
    </row>
    <row r="7" spans="1:10" ht="72.5" x14ac:dyDescent="0.35">
      <c r="A7" s="2">
        <v>1</v>
      </c>
      <c r="B7" s="1" t="s">
        <v>43</v>
      </c>
      <c r="C7" s="2" t="s">
        <v>44</v>
      </c>
      <c r="D7" s="4" t="s">
        <v>45</v>
      </c>
      <c r="E7" s="2" t="s">
        <v>46</v>
      </c>
      <c r="F7" s="4" t="s">
        <v>47</v>
      </c>
      <c r="G7" s="11">
        <v>755128.77</v>
      </c>
      <c r="H7" s="3" t="s">
        <v>27</v>
      </c>
      <c r="I7" s="9">
        <v>755128.77</v>
      </c>
      <c r="J7" s="3" t="s">
        <v>21</v>
      </c>
    </row>
    <row r="8" spans="1:10" ht="58" x14ac:dyDescent="0.35">
      <c r="A8" s="2">
        <v>1</v>
      </c>
      <c r="B8" s="1" t="s">
        <v>9</v>
      </c>
      <c r="C8" s="2" t="s">
        <v>10</v>
      </c>
      <c r="D8" s="4" t="s">
        <v>48</v>
      </c>
      <c r="E8" s="2" t="s">
        <v>49</v>
      </c>
      <c r="F8" s="4" t="s">
        <v>50</v>
      </c>
      <c r="G8" s="11">
        <v>304994.8</v>
      </c>
      <c r="H8" s="3" t="s">
        <v>27</v>
      </c>
      <c r="I8" s="9">
        <v>308000</v>
      </c>
      <c r="J8" s="3" t="s">
        <v>15</v>
      </c>
    </row>
    <row r="9" spans="1:10" ht="72.5" x14ac:dyDescent="0.35">
      <c r="A9" s="2">
        <v>1</v>
      </c>
      <c r="B9" s="1" t="s">
        <v>51</v>
      </c>
      <c r="C9" s="2" t="s">
        <v>52</v>
      </c>
      <c r="D9" s="4" t="s">
        <v>53</v>
      </c>
      <c r="E9" s="2" t="s">
        <v>54</v>
      </c>
      <c r="F9" s="4" t="s">
        <v>55</v>
      </c>
      <c r="G9" s="11">
        <v>426954.7</v>
      </c>
      <c r="H9" s="3" t="s">
        <v>27</v>
      </c>
      <c r="I9" s="9">
        <v>140962</v>
      </c>
      <c r="J9" s="3" t="s">
        <v>21</v>
      </c>
    </row>
    <row r="10" spans="1:10" ht="72.5" x14ac:dyDescent="0.35">
      <c r="A10" s="2">
        <v>1</v>
      </c>
      <c r="B10" s="1" t="s">
        <v>56</v>
      </c>
      <c r="C10" s="2" t="s">
        <v>57</v>
      </c>
      <c r="D10" s="4" t="s">
        <v>58</v>
      </c>
      <c r="E10" s="2" t="s">
        <v>56</v>
      </c>
      <c r="F10" s="4" t="s">
        <v>59</v>
      </c>
      <c r="G10" s="11">
        <v>844960</v>
      </c>
      <c r="H10" s="3" t="s">
        <v>27</v>
      </c>
      <c r="I10" s="9">
        <v>588400</v>
      </c>
      <c r="J10" s="3" t="s">
        <v>60</v>
      </c>
    </row>
    <row r="11" spans="1:10" ht="72.5" x14ac:dyDescent="0.35">
      <c r="A11" s="2">
        <v>2</v>
      </c>
      <c r="B11" s="1" t="s">
        <v>96</v>
      </c>
      <c r="C11" s="2" t="s">
        <v>97</v>
      </c>
      <c r="D11" s="4" t="s">
        <v>98</v>
      </c>
      <c r="E11" s="2" t="s">
        <v>94</v>
      </c>
      <c r="F11" s="4" t="s">
        <v>99</v>
      </c>
      <c r="G11" s="11">
        <v>360757.02</v>
      </c>
      <c r="H11" s="3" t="s">
        <v>27</v>
      </c>
      <c r="I11" s="9">
        <v>36970</v>
      </c>
      <c r="J11" s="3" t="s">
        <v>21</v>
      </c>
    </row>
    <row r="12" spans="1:10" ht="72.5" x14ac:dyDescent="0.35">
      <c r="A12" s="2">
        <v>3</v>
      </c>
      <c r="B12" s="1" t="s">
        <v>104</v>
      </c>
      <c r="C12" s="2" t="s">
        <v>44</v>
      </c>
      <c r="D12" s="4" t="s">
        <v>105</v>
      </c>
      <c r="E12" s="2" t="s">
        <v>106</v>
      </c>
      <c r="F12" s="4" t="s">
        <v>107</v>
      </c>
      <c r="G12" s="11">
        <v>206841.11</v>
      </c>
      <c r="H12" s="3" t="s">
        <v>27</v>
      </c>
      <c r="I12" s="9">
        <v>2510542</v>
      </c>
      <c r="J12" s="3" t="s">
        <v>21</v>
      </c>
    </row>
    <row r="13" spans="1:10" ht="72.5" x14ac:dyDescent="0.35">
      <c r="A13" s="2">
        <v>3</v>
      </c>
      <c r="B13" s="1" t="s">
        <v>104</v>
      </c>
      <c r="C13" s="2" t="s">
        <v>10</v>
      </c>
      <c r="D13" s="4" t="s">
        <v>114</v>
      </c>
      <c r="E13" s="2" t="s">
        <v>106</v>
      </c>
      <c r="F13" s="4" t="s">
        <v>115</v>
      </c>
      <c r="G13" s="11">
        <v>315687.59999999998</v>
      </c>
      <c r="H13" s="3" t="s">
        <v>27</v>
      </c>
      <c r="I13" s="9">
        <v>787502</v>
      </c>
      <c r="J13" s="3" t="s">
        <v>21</v>
      </c>
    </row>
    <row r="14" spans="1:10" ht="72.5" x14ac:dyDescent="0.35">
      <c r="A14" s="2">
        <v>3</v>
      </c>
      <c r="B14" s="1" t="s">
        <v>116</v>
      </c>
      <c r="C14" s="2" t="s">
        <v>44</v>
      </c>
      <c r="D14" s="4" t="s">
        <v>117</v>
      </c>
      <c r="E14" s="2" t="s">
        <v>118</v>
      </c>
      <c r="F14" s="4" t="s">
        <v>119</v>
      </c>
      <c r="G14" s="11">
        <v>731576</v>
      </c>
      <c r="H14" s="3" t="s">
        <v>27</v>
      </c>
      <c r="I14" s="9">
        <v>660000</v>
      </c>
      <c r="J14" s="3" t="s">
        <v>21</v>
      </c>
    </row>
    <row r="15" spans="1:10" ht="87" x14ac:dyDescent="0.35">
      <c r="A15" s="2">
        <v>3</v>
      </c>
      <c r="B15" s="1" t="s">
        <v>128</v>
      </c>
      <c r="C15" s="2" t="s">
        <v>44</v>
      </c>
      <c r="D15" s="4" t="s">
        <v>129</v>
      </c>
      <c r="E15" s="2" t="s">
        <v>130</v>
      </c>
      <c r="F15" s="4" t="s">
        <v>131</v>
      </c>
      <c r="G15" s="11">
        <v>385000</v>
      </c>
      <c r="H15" s="3" t="s">
        <v>27</v>
      </c>
      <c r="I15" s="9">
        <v>1082600</v>
      </c>
      <c r="J15" s="3" t="s">
        <v>21</v>
      </c>
    </row>
    <row r="16" spans="1:10" ht="72.5" x14ac:dyDescent="0.35">
      <c r="A16" s="2">
        <v>3</v>
      </c>
      <c r="B16" s="1" t="s">
        <v>132</v>
      </c>
      <c r="C16" s="2" t="s">
        <v>97</v>
      </c>
      <c r="D16" s="4" t="s">
        <v>133</v>
      </c>
      <c r="E16" s="2" t="s">
        <v>130</v>
      </c>
      <c r="F16" s="4" t="s">
        <v>134</v>
      </c>
      <c r="G16" s="11">
        <v>475090</v>
      </c>
      <c r="H16" s="3" t="s">
        <v>27</v>
      </c>
      <c r="I16" s="9">
        <v>154000</v>
      </c>
      <c r="J16" s="3" t="s">
        <v>70</v>
      </c>
    </row>
    <row r="17" spans="1:10" ht="72.5" x14ac:dyDescent="0.35">
      <c r="A17" s="2">
        <v>3</v>
      </c>
      <c r="B17" s="1" t="s">
        <v>160</v>
      </c>
      <c r="C17" s="2" t="s">
        <v>44</v>
      </c>
      <c r="D17" s="4" t="s">
        <v>161</v>
      </c>
      <c r="E17" s="2" t="s">
        <v>162</v>
      </c>
      <c r="F17" s="4" t="s">
        <v>163</v>
      </c>
      <c r="G17" s="11">
        <v>238250</v>
      </c>
      <c r="H17" s="3" t="s">
        <v>27</v>
      </c>
      <c r="I17" s="9">
        <v>41000</v>
      </c>
      <c r="J17" s="3" t="s">
        <v>21</v>
      </c>
    </row>
    <row r="18" spans="1:10" ht="72.5" x14ac:dyDescent="0.35">
      <c r="A18" s="2">
        <v>3</v>
      </c>
      <c r="B18" s="1" t="s">
        <v>164</v>
      </c>
      <c r="C18" s="2" t="s">
        <v>97</v>
      </c>
      <c r="D18" s="4" t="s">
        <v>165</v>
      </c>
      <c r="E18" s="2" t="s">
        <v>162</v>
      </c>
      <c r="F18" s="4" t="s">
        <v>166</v>
      </c>
      <c r="G18" s="11">
        <v>302960</v>
      </c>
      <c r="H18" s="3" t="s">
        <v>27</v>
      </c>
      <c r="I18" s="9">
        <v>990328</v>
      </c>
      <c r="J18" s="3" t="s">
        <v>21</v>
      </c>
    </row>
    <row r="19" spans="1:10" ht="72.5" x14ac:dyDescent="0.35">
      <c r="A19" s="2">
        <v>3</v>
      </c>
      <c r="B19" s="1" t="s">
        <v>30</v>
      </c>
      <c r="C19" s="2" t="s">
        <v>136</v>
      </c>
      <c r="D19" s="4" t="s">
        <v>167</v>
      </c>
      <c r="E19" s="2" t="s">
        <v>162</v>
      </c>
      <c r="F19" s="4" t="s">
        <v>168</v>
      </c>
      <c r="G19" s="11">
        <v>887897</v>
      </c>
      <c r="H19" s="3" t="s">
        <v>27</v>
      </c>
      <c r="I19" s="9">
        <v>82580.98</v>
      </c>
      <c r="J19" s="3" t="s">
        <v>21</v>
      </c>
    </row>
    <row r="20" spans="1:10" ht="72.5" x14ac:dyDescent="0.35">
      <c r="A20" s="2">
        <v>3</v>
      </c>
      <c r="B20" s="1" t="s">
        <v>169</v>
      </c>
      <c r="C20" s="2" t="s">
        <v>44</v>
      </c>
      <c r="D20" s="4" t="s">
        <v>170</v>
      </c>
      <c r="E20" s="2" t="s">
        <v>171</v>
      </c>
      <c r="F20" s="4" t="s">
        <v>172</v>
      </c>
      <c r="G20" s="11">
        <v>575383</v>
      </c>
      <c r="H20" s="3" t="s">
        <v>27</v>
      </c>
      <c r="I20" s="9">
        <v>625402</v>
      </c>
      <c r="J20" s="3" t="s">
        <v>21</v>
      </c>
    </row>
    <row r="21" spans="1:10" ht="72.5" x14ac:dyDescent="0.35">
      <c r="A21" s="2">
        <v>3</v>
      </c>
      <c r="B21" s="1" t="s">
        <v>169</v>
      </c>
      <c r="C21" s="2" t="s">
        <v>44</v>
      </c>
      <c r="D21" s="4" t="s">
        <v>173</v>
      </c>
      <c r="E21" s="2" t="s">
        <v>171</v>
      </c>
      <c r="F21" s="4" t="s">
        <v>174</v>
      </c>
      <c r="G21" s="11">
        <v>351617</v>
      </c>
      <c r="H21" s="3" t="s">
        <v>27</v>
      </c>
      <c r="I21" s="9">
        <v>92113</v>
      </c>
      <c r="J21" s="3" t="s">
        <v>21</v>
      </c>
    </row>
    <row r="22" spans="1:10" ht="72.5" x14ac:dyDescent="0.35">
      <c r="A22" s="2">
        <v>4</v>
      </c>
      <c r="B22" s="1" t="s">
        <v>186</v>
      </c>
      <c r="C22" s="2" t="s">
        <v>44</v>
      </c>
      <c r="D22" s="4" t="s">
        <v>187</v>
      </c>
      <c r="E22" s="2" t="s">
        <v>188</v>
      </c>
      <c r="F22" s="4" t="s">
        <v>189</v>
      </c>
      <c r="G22" s="11">
        <v>505786</v>
      </c>
      <c r="H22" s="3" t="s">
        <v>27</v>
      </c>
      <c r="I22" s="9">
        <v>37000</v>
      </c>
      <c r="J22" s="3" t="s">
        <v>21</v>
      </c>
    </row>
    <row r="23" spans="1:10" ht="58" x14ac:dyDescent="0.35">
      <c r="A23" s="2">
        <v>4</v>
      </c>
      <c r="B23" s="1" t="s">
        <v>190</v>
      </c>
      <c r="C23" s="2" t="s">
        <v>23</v>
      </c>
      <c r="D23" s="4" t="s">
        <v>191</v>
      </c>
      <c r="E23" s="2" t="s">
        <v>188</v>
      </c>
      <c r="F23" s="4" t="s">
        <v>192</v>
      </c>
      <c r="G23" s="11">
        <v>75000</v>
      </c>
      <c r="H23" s="3" t="s">
        <v>27</v>
      </c>
      <c r="I23" s="9" t="s">
        <v>28</v>
      </c>
      <c r="J23" s="3" t="s">
        <v>193</v>
      </c>
    </row>
    <row r="24" spans="1:10" ht="29" x14ac:dyDescent="0.35">
      <c r="A24" s="2">
        <v>4</v>
      </c>
      <c r="B24" s="1" t="s">
        <v>22</v>
      </c>
      <c r="C24" s="2" t="s">
        <v>23</v>
      </c>
      <c r="D24" s="4" t="s">
        <v>197</v>
      </c>
      <c r="E24" s="2" t="s">
        <v>198</v>
      </c>
      <c r="F24" s="4" t="s">
        <v>199</v>
      </c>
      <c r="G24" s="11">
        <v>254500</v>
      </c>
      <c r="H24" s="3" t="s">
        <v>27</v>
      </c>
      <c r="I24" s="9">
        <v>9400</v>
      </c>
      <c r="J24" s="3" t="s">
        <v>21</v>
      </c>
    </row>
    <row r="25" spans="1:10" ht="72.5" x14ac:dyDescent="0.35">
      <c r="A25" s="2">
        <v>4</v>
      </c>
      <c r="B25" s="1" t="s">
        <v>22</v>
      </c>
      <c r="C25" s="2" t="s">
        <v>23</v>
      </c>
      <c r="D25" s="4" t="s">
        <v>200</v>
      </c>
      <c r="E25" s="2" t="s">
        <v>198</v>
      </c>
      <c r="F25" s="4" t="s">
        <v>201</v>
      </c>
      <c r="G25" s="11">
        <v>254500</v>
      </c>
      <c r="H25" s="3" t="s">
        <v>27</v>
      </c>
      <c r="I25" s="9">
        <v>9400</v>
      </c>
      <c r="J25" s="3" t="s">
        <v>202</v>
      </c>
    </row>
    <row r="26" spans="1:10" ht="72.5" x14ac:dyDescent="0.35">
      <c r="A26" s="2">
        <v>4</v>
      </c>
      <c r="B26" s="1" t="s">
        <v>207</v>
      </c>
      <c r="C26" s="2" t="s">
        <v>10</v>
      </c>
      <c r="D26" s="4" t="s">
        <v>208</v>
      </c>
      <c r="E26" s="2" t="s">
        <v>209</v>
      </c>
      <c r="F26" s="4" t="s">
        <v>210</v>
      </c>
      <c r="G26" s="11">
        <v>119656</v>
      </c>
      <c r="H26" s="3" t="s">
        <v>27</v>
      </c>
      <c r="I26" s="9">
        <v>32685</v>
      </c>
      <c r="J26" s="3" t="s">
        <v>21</v>
      </c>
    </row>
    <row r="27" spans="1:10" ht="58" x14ac:dyDescent="0.35">
      <c r="A27" s="2">
        <v>4</v>
      </c>
      <c r="B27" s="1" t="s">
        <v>211</v>
      </c>
      <c r="C27" s="2" t="s">
        <v>44</v>
      </c>
      <c r="D27" s="4" t="s">
        <v>212</v>
      </c>
      <c r="E27" s="2" t="s">
        <v>213</v>
      </c>
      <c r="F27" s="4" t="s">
        <v>214</v>
      </c>
      <c r="G27" s="11">
        <v>125000</v>
      </c>
      <c r="H27" s="3" t="s">
        <v>27</v>
      </c>
      <c r="I27" s="9">
        <v>270117</v>
      </c>
      <c r="J27" s="3" t="s">
        <v>21</v>
      </c>
    </row>
    <row r="28" spans="1:10" ht="72.5" x14ac:dyDescent="0.35">
      <c r="A28" s="2">
        <v>4</v>
      </c>
      <c r="B28" s="1" t="s">
        <v>215</v>
      </c>
      <c r="C28" s="2" t="s">
        <v>10</v>
      </c>
      <c r="D28" s="4" t="s">
        <v>216</v>
      </c>
      <c r="E28" s="2" t="s">
        <v>36</v>
      </c>
      <c r="F28" s="4" t="s">
        <v>217</v>
      </c>
      <c r="G28" s="11">
        <v>350258</v>
      </c>
      <c r="H28" s="3" t="s">
        <v>27</v>
      </c>
      <c r="I28" s="9">
        <v>267575</v>
      </c>
      <c r="J28" s="3" t="s">
        <v>21</v>
      </c>
    </row>
    <row r="29" spans="1:10" ht="72.5" x14ac:dyDescent="0.35">
      <c r="A29" s="2">
        <v>5</v>
      </c>
      <c r="B29" s="1" t="s">
        <v>222</v>
      </c>
      <c r="C29" s="2" t="s">
        <v>23</v>
      </c>
      <c r="D29" s="4" t="s">
        <v>223</v>
      </c>
      <c r="E29" s="2" t="s">
        <v>219</v>
      </c>
      <c r="F29" s="4" t="s">
        <v>224</v>
      </c>
      <c r="G29" s="11">
        <v>1180000</v>
      </c>
      <c r="H29" s="3" t="s">
        <v>27</v>
      </c>
      <c r="I29" s="9">
        <v>117460</v>
      </c>
      <c r="J29" s="3" t="s">
        <v>21</v>
      </c>
    </row>
    <row r="30" spans="1:10" ht="72.5" x14ac:dyDescent="0.35">
      <c r="A30" s="2">
        <v>5</v>
      </c>
      <c r="B30" s="1" t="s">
        <v>228</v>
      </c>
      <c r="C30" s="2" t="s">
        <v>52</v>
      </c>
      <c r="D30" s="4" t="s">
        <v>229</v>
      </c>
      <c r="E30" s="2" t="s">
        <v>230</v>
      </c>
      <c r="F30" s="4" t="s">
        <v>231</v>
      </c>
      <c r="G30" s="11">
        <v>544055</v>
      </c>
      <c r="H30" s="3" t="s">
        <v>27</v>
      </c>
      <c r="I30" s="9">
        <v>3836000</v>
      </c>
      <c r="J30" s="3" t="s">
        <v>232</v>
      </c>
    </row>
    <row r="31" spans="1:10" ht="72.5" x14ac:dyDescent="0.35">
      <c r="A31" s="2">
        <v>5</v>
      </c>
      <c r="B31" s="1" t="s">
        <v>247</v>
      </c>
      <c r="C31" s="2" t="s">
        <v>10</v>
      </c>
      <c r="D31" s="4" t="s">
        <v>248</v>
      </c>
      <c r="E31" s="2" t="s">
        <v>249</v>
      </c>
      <c r="F31" s="4" t="s">
        <v>250</v>
      </c>
      <c r="G31" s="11">
        <v>291146</v>
      </c>
      <c r="H31" s="3" t="s">
        <v>27</v>
      </c>
      <c r="I31" s="9">
        <v>553550</v>
      </c>
      <c r="J31" s="3" t="s">
        <v>21</v>
      </c>
    </row>
    <row r="32" spans="1:10" ht="72.5" x14ac:dyDescent="0.35">
      <c r="A32" s="2">
        <v>5</v>
      </c>
      <c r="B32" s="1" t="s">
        <v>259</v>
      </c>
      <c r="C32" s="2" t="s">
        <v>44</v>
      </c>
      <c r="D32" s="4" t="s">
        <v>260</v>
      </c>
      <c r="E32" s="2" t="s">
        <v>261</v>
      </c>
      <c r="F32" s="4" t="s">
        <v>262</v>
      </c>
      <c r="G32" s="11">
        <v>150000</v>
      </c>
      <c r="H32" s="3" t="s">
        <v>27</v>
      </c>
      <c r="I32" s="9">
        <v>355205</v>
      </c>
      <c r="J32" s="3" t="s">
        <v>21</v>
      </c>
    </row>
    <row r="33" spans="1:10" ht="58" x14ac:dyDescent="0.35">
      <c r="A33" s="2">
        <v>5</v>
      </c>
      <c r="B33" s="1" t="s">
        <v>259</v>
      </c>
      <c r="C33" s="2" t="s">
        <v>44</v>
      </c>
      <c r="D33" s="4" t="s">
        <v>265</v>
      </c>
      <c r="E33" s="2" t="s">
        <v>266</v>
      </c>
      <c r="F33" s="4" t="s">
        <v>267</v>
      </c>
      <c r="G33" s="11">
        <v>92100</v>
      </c>
      <c r="H33" s="3" t="s">
        <v>27</v>
      </c>
      <c r="I33" s="9">
        <v>274835</v>
      </c>
      <c r="J33" s="3" t="s">
        <v>21</v>
      </c>
    </row>
    <row r="34" spans="1:10" ht="72.5" x14ac:dyDescent="0.35">
      <c r="A34" s="2">
        <v>5</v>
      </c>
      <c r="B34" s="1" t="s">
        <v>259</v>
      </c>
      <c r="C34" s="2" t="s">
        <v>44</v>
      </c>
      <c r="D34" s="4" t="s">
        <v>268</v>
      </c>
      <c r="E34" s="2" t="s">
        <v>266</v>
      </c>
      <c r="F34" s="4" t="s">
        <v>269</v>
      </c>
      <c r="G34" s="11">
        <v>163200</v>
      </c>
      <c r="H34" s="3" t="s">
        <v>27</v>
      </c>
      <c r="I34" s="9">
        <v>393093</v>
      </c>
      <c r="J34" s="3" t="s">
        <v>21</v>
      </c>
    </row>
    <row r="35" spans="1:10" ht="72.5" x14ac:dyDescent="0.35">
      <c r="A35" s="2">
        <v>5</v>
      </c>
      <c r="B35" s="1" t="s">
        <v>275</v>
      </c>
      <c r="C35" s="2" t="s">
        <v>10</v>
      </c>
      <c r="D35" s="4" t="s">
        <v>276</v>
      </c>
      <c r="E35" s="2" t="s">
        <v>277</v>
      </c>
      <c r="F35" s="4" t="s">
        <v>278</v>
      </c>
      <c r="G35" s="11">
        <v>200538</v>
      </c>
      <c r="H35" s="3" t="s">
        <v>27</v>
      </c>
      <c r="I35" s="9" t="s">
        <v>28</v>
      </c>
      <c r="J35" s="3" t="s">
        <v>21</v>
      </c>
    </row>
    <row r="36" spans="1:10" ht="72.5" x14ac:dyDescent="0.35">
      <c r="A36" s="2">
        <v>5</v>
      </c>
      <c r="B36" s="1" t="s">
        <v>279</v>
      </c>
      <c r="C36" s="2" t="s">
        <v>10</v>
      </c>
      <c r="D36" s="4" t="s">
        <v>283</v>
      </c>
      <c r="E36" s="2" t="s">
        <v>281</v>
      </c>
      <c r="F36" s="4" t="s">
        <v>284</v>
      </c>
      <c r="G36" s="11">
        <v>258005</v>
      </c>
      <c r="H36" s="3" t="s">
        <v>27</v>
      </c>
      <c r="I36" s="9">
        <v>31692</v>
      </c>
      <c r="J36" s="3" t="s">
        <v>21</v>
      </c>
    </row>
    <row r="37" spans="1:10" ht="72.5" x14ac:dyDescent="0.35">
      <c r="A37" s="2">
        <v>5</v>
      </c>
      <c r="B37" s="1" t="s">
        <v>294</v>
      </c>
      <c r="C37" s="2" t="s">
        <v>44</v>
      </c>
      <c r="D37" s="4" t="s">
        <v>295</v>
      </c>
      <c r="E37" s="2" t="s">
        <v>296</v>
      </c>
      <c r="F37" s="4" t="s">
        <v>297</v>
      </c>
      <c r="G37" s="11">
        <v>79125</v>
      </c>
      <c r="H37" s="3" t="s">
        <v>27</v>
      </c>
      <c r="I37" s="9">
        <v>20500</v>
      </c>
      <c r="J37" s="3" t="s">
        <v>232</v>
      </c>
    </row>
    <row r="38" spans="1:10" ht="72.5" x14ac:dyDescent="0.35">
      <c r="A38" s="2">
        <v>3</v>
      </c>
      <c r="B38" s="1" t="s">
        <v>108</v>
      </c>
      <c r="C38" s="2" t="s">
        <v>97</v>
      </c>
      <c r="D38" s="4" t="s">
        <v>109</v>
      </c>
      <c r="E38" s="2" t="s">
        <v>106</v>
      </c>
      <c r="F38" s="4" t="s">
        <v>110</v>
      </c>
      <c r="G38" s="11">
        <v>592788</v>
      </c>
      <c r="H38" s="3" t="s">
        <v>111</v>
      </c>
      <c r="I38" s="9">
        <v>83606</v>
      </c>
      <c r="J38" s="3" t="s">
        <v>21</v>
      </c>
    </row>
    <row r="39" spans="1:10" ht="72.5" x14ac:dyDescent="0.35">
      <c r="A39" s="2">
        <v>3</v>
      </c>
      <c r="B39" s="1" t="s">
        <v>125</v>
      </c>
      <c r="C39" s="2" t="s">
        <v>97</v>
      </c>
      <c r="D39" s="4" t="s">
        <v>126</v>
      </c>
      <c r="E39" s="2" t="s">
        <v>122</v>
      </c>
      <c r="F39" s="4" t="s">
        <v>127</v>
      </c>
      <c r="G39" s="11">
        <v>415736</v>
      </c>
      <c r="H39" s="3" t="s">
        <v>111</v>
      </c>
      <c r="I39" s="9">
        <v>58000</v>
      </c>
      <c r="J39" s="3" t="s">
        <v>21</v>
      </c>
    </row>
    <row r="40" spans="1:10" ht="72.5" x14ac:dyDescent="0.35">
      <c r="A40" s="2">
        <v>3</v>
      </c>
      <c r="B40" s="1" t="s">
        <v>140</v>
      </c>
      <c r="C40" s="2" t="s">
        <v>10</v>
      </c>
      <c r="D40" s="4" t="s">
        <v>141</v>
      </c>
      <c r="E40" s="2" t="s">
        <v>130</v>
      </c>
      <c r="F40" s="4" t="s">
        <v>142</v>
      </c>
      <c r="G40" s="11">
        <v>485112</v>
      </c>
      <c r="H40" s="3" t="s">
        <v>111</v>
      </c>
      <c r="I40" s="9">
        <v>15300</v>
      </c>
      <c r="J40" s="3" t="s">
        <v>124</v>
      </c>
    </row>
    <row r="41" spans="1:10" ht="72.5" x14ac:dyDescent="0.35">
      <c r="A41" s="2">
        <v>3</v>
      </c>
      <c r="B41" s="1" t="s">
        <v>140</v>
      </c>
      <c r="C41" s="2" t="s">
        <v>10</v>
      </c>
      <c r="D41" s="4" t="s">
        <v>146</v>
      </c>
      <c r="E41" s="2" t="s">
        <v>130</v>
      </c>
      <c r="F41" s="4" t="s">
        <v>147</v>
      </c>
      <c r="G41" s="11">
        <v>1737389</v>
      </c>
      <c r="H41" s="3" t="s">
        <v>111</v>
      </c>
      <c r="I41" s="9">
        <v>300591</v>
      </c>
      <c r="J41" s="3" t="s">
        <v>21</v>
      </c>
    </row>
    <row r="42" spans="1:10" ht="72.5" x14ac:dyDescent="0.35">
      <c r="A42" s="2">
        <v>3</v>
      </c>
      <c r="B42" s="1" t="s">
        <v>148</v>
      </c>
      <c r="C42" s="2" t="s">
        <v>10</v>
      </c>
      <c r="D42" s="4" t="s">
        <v>149</v>
      </c>
      <c r="E42" s="2" t="s">
        <v>130</v>
      </c>
      <c r="F42" s="4" t="s">
        <v>150</v>
      </c>
      <c r="G42" s="11">
        <v>139632.5</v>
      </c>
      <c r="H42" s="3" t="s">
        <v>111</v>
      </c>
      <c r="I42" s="9">
        <v>4300</v>
      </c>
      <c r="J42" s="3" t="s">
        <v>21</v>
      </c>
    </row>
    <row r="43" spans="1:10" ht="72.5" x14ac:dyDescent="0.35">
      <c r="A43" s="2">
        <v>4</v>
      </c>
      <c r="B43" s="1" t="s">
        <v>203</v>
      </c>
      <c r="C43" s="2" t="s">
        <v>10</v>
      </c>
      <c r="D43" s="4" t="s">
        <v>204</v>
      </c>
      <c r="E43" s="2" t="s">
        <v>205</v>
      </c>
      <c r="F43" s="4" t="s">
        <v>206</v>
      </c>
      <c r="G43" s="11">
        <v>97505.34</v>
      </c>
      <c r="H43" s="3" t="s">
        <v>111</v>
      </c>
      <c r="I43" s="9">
        <v>87311.6</v>
      </c>
      <c r="J43" s="3" t="s">
        <v>70</v>
      </c>
    </row>
    <row r="44" spans="1:10" ht="58" x14ac:dyDescent="0.35">
      <c r="A44" s="2">
        <v>5</v>
      </c>
      <c r="B44" s="1" t="s">
        <v>239</v>
      </c>
      <c r="C44" s="2" t="s">
        <v>10</v>
      </c>
      <c r="D44" s="4" t="s">
        <v>240</v>
      </c>
      <c r="E44" s="2" t="s">
        <v>241</v>
      </c>
      <c r="F44" s="4" t="s">
        <v>242</v>
      </c>
      <c r="G44" s="11">
        <v>734787</v>
      </c>
      <c r="H44" s="3" t="s">
        <v>111</v>
      </c>
      <c r="I44" s="9">
        <v>20000</v>
      </c>
      <c r="J44" s="3" t="s">
        <v>21</v>
      </c>
    </row>
    <row r="45" spans="1:10" ht="72.5" x14ac:dyDescent="0.35">
      <c r="A45" s="2">
        <v>5</v>
      </c>
      <c r="B45" s="1" t="s">
        <v>279</v>
      </c>
      <c r="C45" s="2" t="s">
        <v>44</v>
      </c>
      <c r="D45" s="4" t="s">
        <v>280</v>
      </c>
      <c r="E45" s="2" t="s">
        <v>281</v>
      </c>
      <c r="F45" s="4" t="s">
        <v>282</v>
      </c>
      <c r="G45" s="11">
        <v>989209</v>
      </c>
      <c r="H45" s="3" t="s">
        <v>111</v>
      </c>
      <c r="I45" s="9">
        <v>311431</v>
      </c>
      <c r="J45" s="3" t="s">
        <v>221</v>
      </c>
    </row>
    <row r="46" spans="1:10" ht="72.5" x14ac:dyDescent="0.35">
      <c r="A46" s="2">
        <v>5</v>
      </c>
      <c r="B46" s="1" t="s">
        <v>43</v>
      </c>
      <c r="C46" s="2" t="s">
        <v>44</v>
      </c>
      <c r="D46" s="4" t="s">
        <v>251</v>
      </c>
      <c r="E46" s="2" t="s">
        <v>252</v>
      </c>
      <c r="F46" s="4" t="s">
        <v>253</v>
      </c>
      <c r="G46" s="11">
        <v>228582</v>
      </c>
      <c r="H46" s="3" t="s">
        <v>254</v>
      </c>
      <c r="I46" s="9">
        <v>258746</v>
      </c>
      <c r="J46" s="3" t="s">
        <v>70</v>
      </c>
    </row>
    <row r="47" spans="1:10" ht="58" x14ac:dyDescent="0.35">
      <c r="A47" s="2">
        <v>2</v>
      </c>
      <c r="B47" s="1" t="s">
        <v>76</v>
      </c>
      <c r="C47" s="2" t="s">
        <v>77</v>
      </c>
      <c r="D47" s="4" t="s">
        <v>78</v>
      </c>
      <c r="E47" s="2" t="s">
        <v>79</v>
      </c>
      <c r="F47" s="4" t="s">
        <v>80</v>
      </c>
      <c r="G47" s="11">
        <v>3758972</v>
      </c>
      <c r="H47" s="3" t="s">
        <v>75</v>
      </c>
      <c r="I47" s="9">
        <v>300000</v>
      </c>
      <c r="J47" s="3" t="s">
        <v>81</v>
      </c>
    </row>
    <row r="48" spans="1:10" ht="29" x14ac:dyDescent="0.35">
      <c r="A48" s="2">
        <v>2</v>
      </c>
      <c r="B48" s="1" t="s">
        <v>100</v>
      </c>
      <c r="C48" s="2" t="s">
        <v>44</v>
      </c>
      <c r="D48" s="4" t="s">
        <v>101</v>
      </c>
      <c r="E48" s="2" t="s">
        <v>102</v>
      </c>
      <c r="F48" s="4" t="s">
        <v>103</v>
      </c>
      <c r="G48" s="11">
        <v>2100000</v>
      </c>
      <c r="H48" s="3" t="s">
        <v>75</v>
      </c>
      <c r="I48" s="9" t="s">
        <v>28</v>
      </c>
      <c r="J48" s="3" t="s">
        <v>21</v>
      </c>
    </row>
    <row r="49" spans="1:10" ht="58" x14ac:dyDescent="0.35">
      <c r="A49" s="2">
        <v>2</v>
      </c>
      <c r="B49" s="1" t="s">
        <v>71</v>
      </c>
      <c r="C49" s="2" t="s">
        <v>44</v>
      </c>
      <c r="D49" s="4" t="s">
        <v>72</v>
      </c>
      <c r="E49" s="2" t="s">
        <v>73</v>
      </c>
      <c r="F49" s="4" t="s">
        <v>74</v>
      </c>
      <c r="G49" s="11">
        <v>256731</v>
      </c>
      <c r="H49" s="3" t="s">
        <v>75</v>
      </c>
      <c r="I49" s="9" t="s">
        <v>28</v>
      </c>
      <c r="J49" s="3" t="s">
        <v>15</v>
      </c>
    </row>
    <row r="50" spans="1:10" ht="72.5" x14ac:dyDescent="0.35">
      <c r="A50" s="2">
        <v>3</v>
      </c>
      <c r="B50" s="1" t="s">
        <v>182</v>
      </c>
      <c r="C50" s="2" t="s">
        <v>44</v>
      </c>
      <c r="D50" s="4" t="s">
        <v>183</v>
      </c>
      <c r="E50" s="2" t="s">
        <v>184</v>
      </c>
      <c r="F50" s="4" t="s">
        <v>185</v>
      </c>
      <c r="G50" s="11">
        <v>995091</v>
      </c>
      <c r="H50" s="3" t="s">
        <v>75</v>
      </c>
      <c r="I50" s="9">
        <v>10000</v>
      </c>
      <c r="J50" s="3" t="s">
        <v>21</v>
      </c>
    </row>
    <row r="51" spans="1:10" ht="72.5" x14ac:dyDescent="0.35">
      <c r="A51" s="2">
        <v>5</v>
      </c>
      <c r="B51" s="1" t="s">
        <v>255</v>
      </c>
      <c r="C51" s="2" t="s">
        <v>77</v>
      </c>
      <c r="D51" s="4" t="s">
        <v>256</v>
      </c>
      <c r="E51" s="2" t="s">
        <v>257</v>
      </c>
      <c r="F51" s="4" t="s">
        <v>258</v>
      </c>
      <c r="G51" s="11">
        <v>774158</v>
      </c>
      <c r="H51" s="3" t="s">
        <v>75</v>
      </c>
      <c r="I51" s="9">
        <v>1243165</v>
      </c>
      <c r="J51" s="3" t="s">
        <v>232</v>
      </c>
    </row>
    <row r="52" spans="1:10" ht="58" x14ac:dyDescent="0.35">
      <c r="A52" s="2">
        <v>1</v>
      </c>
      <c r="B52" s="1" t="s">
        <v>61</v>
      </c>
      <c r="C52" s="2" t="s">
        <v>10</v>
      </c>
      <c r="D52" s="4" t="s">
        <v>62</v>
      </c>
      <c r="E52" s="2" t="s">
        <v>56</v>
      </c>
      <c r="F52" s="4" t="s">
        <v>63</v>
      </c>
      <c r="G52" s="11">
        <v>399796.25</v>
      </c>
      <c r="H52" s="3" t="s">
        <v>64</v>
      </c>
      <c r="I52" s="9">
        <v>76524</v>
      </c>
      <c r="J52" s="3" t="s">
        <v>65</v>
      </c>
    </row>
    <row r="53" spans="1:10" ht="72.5" x14ac:dyDescent="0.35">
      <c r="A53" s="2">
        <v>5</v>
      </c>
      <c r="B53" s="1" t="s">
        <v>233</v>
      </c>
      <c r="C53" s="2" t="s">
        <v>10</v>
      </c>
      <c r="D53" s="4" t="s">
        <v>234</v>
      </c>
      <c r="E53" s="2" t="s">
        <v>230</v>
      </c>
      <c r="F53" s="4" t="s">
        <v>235</v>
      </c>
      <c r="G53" s="11">
        <v>59876.75</v>
      </c>
      <c r="H53" s="3" t="s">
        <v>64</v>
      </c>
      <c r="I53" s="9">
        <v>20632</v>
      </c>
      <c r="J53" s="3" t="s">
        <v>21</v>
      </c>
    </row>
    <row r="54" spans="1:10" ht="72.5" x14ac:dyDescent="0.35">
      <c r="A54" s="2">
        <v>5</v>
      </c>
      <c r="B54" s="1" t="s">
        <v>270</v>
      </c>
      <c r="C54" s="2" t="s">
        <v>44</v>
      </c>
      <c r="D54" s="4" t="s">
        <v>271</v>
      </c>
      <c r="E54" s="2" t="s">
        <v>272</v>
      </c>
      <c r="F54" s="4" t="s">
        <v>273</v>
      </c>
      <c r="G54" s="11">
        <v>478489</v>
      </c>
      <c r="H54" s="3" t="s">
        <v>274</v>
      </c>
      <c r="I54" s="9">
        <v>107580</v>
      </c>
      <c r="J54" s="3" t="s">
        <v>21</v>
      </c>
    </row>
    <row r="55" spans="1:10" ht="72.5" x14ac:dyDescent="0.35">
      <c r="A55" s="2">
        <v>3</v>
      </c>
      <c r="B55" s="1" t="s">
        <v>30</v>
      </c>
      <c r="C55" s="2" t="s">
        <v>136</v>
      </c>
      <c r="D55" s="4" t="s">
        <v>156</v>
      </c>
      <c r="E55" s="2" t="s">
        <v>157</v>
      </c>
      <c r="F55" s="4" t="s">
        <v>158</v>
      </c>
      <c r="G55" s="11">
        <v>250000</v>
      </c>
      <c r="H55" s="3" t="s">
        <v>159</v>
      </c>
      <c r="I55" s="9">
        <v>200000</v>
      </c>
      <c r="J55" s="3" t="s">
        <v>155</v>
      </c>
    </row>
    <row r="56" spans="1:10" ht="72.5" x14ac:dyDescent="0.35">
      <c r="A56" s="2">
        <v>3</v>
      </c>
      <c r="B56" s="1" t="s">
        <v>175</v>
      </c>
      <c r="C56" s="2" t="s">
        <v>10</v>
      </c>
      <c r="D56" s="4" t="s">
        <v>176</v>
      </c>
      <c r="E56" s="2" t="s">
        <v>171</v>
      </c>
      <c r="F56" s="4" t="s">
        <v>177</v>
      </c>
      <c r="G56" s="11">
        <v>285067</v>
      </c>
      <c r="H56" s="3" t="s">
        <v>159</v>
      </c>
      <c r="I56" s="9">
        <v>314066</v>
      </c>
      <c r="J56" s="3" t="s">
        <v>124</v>
      </c>
    </row>
    <row r="57" spans="1:10" ht="72.5" x14ac:dyDescent="0.35">
      <c r="A57" s="2">
        <v>4</v>
      </c>
      <c r="B57" s="1" t="s">
        <v>194</v>
      </c>
      <c r="C57" s="2" t="s">
        <v>10</v>
      </c>
      <c r="D57" s="4" t="s">
        <v>195</v>
      </c>
      <c r="E57" s="2" t="s">
        <v>188</v>
      </c>
      <c r="F57" s="4" t="s">
        <v>196</v>
      </c>
      <c r="G57" s="11">
        <v>476510.95</v>
      </c>
      <c r="H57" s="3" t="s">
        <v>159</v>
      </c>
      <c r="I57" s="9">
        <v>1149281</v>
      </c>
      <c r="J57" s="3" t="s">
        <v>21</v>
      </c>
    </row>
    <row r="58" spans="1:10" ht="43.5" x14ac:dyDescent="0.35">
      <c r="A58" s="2">
        <v>1</v>
      </c>
      <c r="B58" s="1" t="s">
        <v>9</v>
      </c>
      <c r="C58" s="2" t="s">
        <v>10</v>
      </c>
      <c r="D58" s="4" t="s">
        <v>11</v>
      </c>
      <c r="E58" s="2" t="s">
        <v>12</v>
      </c>
      <c r="F58" s="4" t="s">
        <v>13</v>
      </c>
      <c r="G58" s="11">
        <v>561193.68000000005</v>
      </c>
      <c r="H58" s="3" t="s">
        <v>14</v>
      </c>
      <c r="I58" s="9">
        <v>531017</v>
      </c>
      <c r="J58" s="3" t="s">
        <v>15</v>
      </c>
    </row>
    <row r="59" spans="1:10" ht="58" x14ac:dyDescent="0.35">
      <c r="A59" s="2">
        <v>1</v>
      </c>
      <c r="B59" s="1" t="s">
        <v>16</v>
      </c>
      <c r="C59" s="2" t="s">
        <v>17</v>
      </c>
      <c r="D59" s="4" t="s">
        <v>18</v>
      </c>
      <c r="E59" s="2" t="s">
        <v>19</v>
      </c>
      <c r="F59" s="4" t="s">
        <v>20</v>
      </c>
      <c r="G59" s="11">
        <v>125000</v>
      </c>
      <c r="H59" s="3" t="s">
        <v>14</v>
      </c>
      <c r="I59" s="9">
        <v>5000</v>
      </c>
      <c r="J59" s="3" t="s">
        <v>21</v>
      </c>
    </row>
    <row r="60" spans="1:10" ht="58" x14ac:dyDescent="0.35">
      <c r="A60" s="2">
        <v>2</v>
      </c>
      <c r="B60" s="1" t="s">
        <v>88</v>
      </c>
      <c r="C60" s="2" t="s">
        <v>10</v>
      </c>
      <c r="D60" s="4" t="s">
        <v>89</v>
      </c>
      <c r="E60" s="2" t="s">
        <v>90</v>
      </c>
      <c r="F60" s="4" t="s">
        <v>91</v>
      </c>
      <c r="G60" s="11">
        <v>50000</v>
      </c>
      <c r="H60" s="3" t="s">
        <v>14</v>
      </c>
      <c r="I60" s="9">
        <v>177703</v>
      </c>
      <c r="J60" s="3" t="s">
        <v>70</v>
      </c>
    </row>
    <row r="61" spans="1:10" ht="72.5" x14ac:dyDescent="0.35">
      <c r="A61" s="2">
        <v>2</v>
      </c>
      <c r="B61" s="1" t="s">
        <v>92</v>
      </c>
      <c r="C61" s="2" t="s">
        <v>44</v>
      </c>
      <c r="D61" s="4" t="s">
        <v>93</v>
      </c>
      <c r="E61" s="2" t="s">
        <v>94</v>
      </c>
      <c r="F61" s="4" t="s">
        <v>95</v>
      </c>
      <c r="G61" s="11">
        <v>102077</v>
      </c>
      <c r="H61" s="3" t="s">
        <v>14</v>
      </c>
      <c r="I61" s="9">
        <v>105000</v>
      </c>
      <c r="J61" s="3" t="s">
        <v>21</v>
      </c>
    </row>
    <row r="62" spans="1:10" ht="72.5" x14ac:dyDescent="0.35">
      <c r="A62" s="2">
        <v>3</v>
      </c>
      <c r="B62" s="1" t="s">
        <v>108</v>
      </c>
      <c r="C62" s="2" t="s">
        <v>97</v>
      </c>
      <c r="D62" s="4" t="s">
        <v>112</v>
      </c>
      <c r="E62" s="2" t="s">
        <v>106</v>
      </c>
      <c r="F62" s="4" t="s">
        <v>113</v>
      </c>
      <c r="G62" s="11">
        <v>93899</v>
      </c>
      <c r="H62" s="3" t="s">
        <v>14</v>
      </c>
      <c r="I62" s="9">
        <v>127000</v>
      </c>
      <c r="J62" s="3" t="s">
        <v>21</v>
      </c>
    </row>
    <row r="63" spans="1:10" ht="72.5" x14ac:dyDescent="0.35">
      <c r="A63" s="2">
        <v>3</v>
      </c>
      <c r="B63" s="1" t="s">
        <v>120</v>
      </c>
      <c r="C63" s="2" t="s">
        <v>17</v>
      </c>
      <c r="D63" s="4" t="s">
        <v>121</v>
      </c>
      <c r="E63" s="2" t="s">
        <v>122</v>
      </c>
      <c r="F63" s="4" t="s">
        <v>123</v>
      </c>
      <c r="G63" s="11">
        <v>115140</v>
      </c>
      <c r="H63" s="3" t="s">
        <v>14</v>
      </c>
      <c r="I63" s="9">
        <v>9720</v>
      </c>
      <c r="J63" s="3" t="s">
        <v>124</v>
      </c>
    </row>
    <row r="64" spans="1:10" ht="72.5" x14ac:dyDescent="0.35">
      <c r="A64" s="2">
        <v>3</v>
      </c>
      <c r="B64" s="1" t="s">
        <v>143</v>
      </c>
      <c r="C64" s="2" t="s">
        <v>10</v>
      </c>
      <c r="D64" s="4" t="s">
        <v>144</v>
      </c>
      <c r="E64" s="2" t="s">
        <v>130</v>
      </c>
      <c r="F64" s="4" t="s">
        <v>145</v>
      </c>
      <c r="G64" s="11">
        <v>129674.6</v>
      </c>
      <c r="H64" s="3" t="s">
        <v>14</v>
      </c>
      <c r="I64" s="9">
        <v>122110</v>
      </c>
      <c r="J64" s="3" t="s">
        <v>21</v>
      </c>
    </row>
    <row r="65" spans="1:10" ht="72.5" x14ac:dyDescent="0.35">
      <c r="A65" s="2">
        <v>5</v>
      </c>
      <c r="B65" s="1" t="s">
        <v>43</v>
      </c>
      <c r="C65" s="2" t="s">
        <v>44</v>
      </c>
      <c r="D65" s="4" t="s">
        <v>218</v>
      </c>
      <c r="E65" s="2" t="s">
        <v>219</v>
      </c>
      <c r="F65" s="4" t="s">
        <v>220</v>
      </c>
      <c r="G65" s="11">
        <v>148781</v>
      </c>
      <c r="H65" s="3" t="s">
        <v>14</v>
      </c>
      <c r="I65" s="9">
        <v>28700</v>
      </c>
      <c r="J65" s="3" t="s">
        <v>221</v>
      </c>
    </row>
    <row r="66" spans="1:10" ht="72.5" x14ac:dyDescent="0.35">
      <c r="A66" s="2">
        <v>5</v>
      </c>
      <c r="B66" s="1" t="s">
        <v>243</v>
      </c>
      <c r="C66" s="2" t="s">
        <v>97</v>
      </c>
      <c r="D66" s="4" t="s">
        <v>244</v>
      </c>
      <c r="E66" s="2" t="s">
        <v>245</v>
      </c>
      <c r="F66" s="4" t="s">
        <v>246</v>
      </c>
      <c r="G66" s="11">
        <v>145679.1</v>
      </c>
      <c r="H66" s="3" t="s">
        <v>14</v>
      </c>
      <c r="I66" s="9">
        <v>212803</v>
      </c>
      <c r="J66" s="3" t="s">
        <v>21</v>
      </c>
    </row>
    <row r="67" spans="1:10" ht="43.5" x14ac:dyDescent="0.35">
      <c r="A67" s="2">
        <v>5</v>
      </c>
      <c r="B67" s="1" t="s">
        <v>285</v>
      </c>
      <c r="C67" s="2" t="s">
        <v>10</v>
      </c>
      <c r="D67" s="4" t="s">
        <v>286</v>
      </c>
      <c r="E67" s="2" t="s">
        <v>287</v>
      </c>
      <c r="F67" s="4" t="s">
        <v>288</v>
      </c>
      <c r="G67" s="11">
        <v>84621.48</v>
      </c>
      <c r="H67" s="3" t="s">
        <v>14</v>
      </c>
      <c r="I67" s="9">
        <v>4950</v>
      </c>
      <c r="J67" s="3" t="s">
        <v>21</v>
      </c>
    </row>
    <row r="68" spans="1:10" ht="72.5" x14ac:dyDescent="0.35">
      <c r="A68" s="2">
        <v>5</v>
      </c>
      <c r="B68" s="1" t="s">
        <v>289</v>
      </c>
      <c r="C68" s="2" t="s">
        <v>290</v>
      </c>
      <c r="D68" s="4" t="s">
        <v>291</v>
      </c>
      <c r="E68" s="2" t="s">
        <v>292</v>
      </c>
      <c r="F68" s="4" t="s">
        <v>293</v>
      </c>
      <c r="G68" s="11">
        <v>178146</v>
      </c>
      <c r="H68" s="3" t="s">
        <v>14</v>
      </c>
      <c r="I68" s="9">
        <v>50875</v>
      </c>
      <c r="J68" s="3" t="s">
        <v>21</v>
      </c>
    </row>
    <row r="69" spans="1:10" ht="72.5" x14ac:dyDescent="0.35">
      <c r="A69" s="2">
        <v>3</v>
      </c>
      <c r="B69" s="1" t="s">
        <v>140</v>
      </c>
      <c r="C69" s="2" t="s">
        <v>10</v>
      </c>
      <c r="D69" s="4" t="s">
        <v>151</v>
      </c>
      <c r="E69" s="2" t="s">
        <v>152</v>
      </c>
      <c r="F69" s="4" t="s">
        <v>153</v>
      </c>
      <c r="G69" s="11">
        <v>1093876.6000000001</v>
      </c>
      <c r="H69" s="3" t="s">
        <v>154</v>
      </c>
      <c r="I69" s="9">
        <v>70176</v>
      </c>
      <c r="J69" s="3" t="s">
        <v>155</v>
      </c>
    </row>
    <row r="70" spans="1:10" ht="58" x14ac:dyDescent="0.35">
      <c r="A70" s="2">
        <v>2</v>
      </c>
      <c r="B70" s="1" t="s">
        <v>82</v>
      </c>
      <c r="C70" s="2" t="s">
        <v>44</v>
      </c>
      <c r="D70" s="4" t="s">
        <v>83</v>
      </c>
      <c r="E70" s="2" t="s">
        <v>84</v>
      </c>
      <c r="F70" s="4" t="s">
        <v>85</v>
      </c>
      <c r="G70" s="11">
        <v>106893</v>
      </c>
      <c r="H70" s="3" t="s">
        <v>86</v>
      </c>
      <c r="I70" s="9">
        <v>15031</v>
      </c>
      <c r="J70" s="3" t="s">
        <v>87</v>
      </c>
    </row>
    <row r="71" spans="1:10" ht="72.5" x14ac:dyDescent="0.35">
      <c r="A71" s="2">
        <v>3</v>
      </c>
      <c r="B71" s="1" t="s">
        <v>135</v>
      </c>
      <c r="C71" s="2" t="s">
        <v>136</v>
      </c>
      <c r="D71" s="4" t="s">
        <v>137</v>
      </c>
      <c r="E71" s="2" t="s">
        <v>130</v>
      </c>
      <c r="F71" s="4" t="s">
        <v>138</v>
      </c>
      <c r="G71" s="11">
        <v>132083</v>
      </c>
      <c r="H71" s="3" t="s">
        <v>86</v>
      </c>
      <c r="I71" s="9">
        <v>192590</v>
      </c>
      <c r="J71" s="3" t="s">
        <v>139</v>
      </c>
    </row>
    <row r="72" spans="1:10" ht="72.5" x14ac:dyDescent="0.35">
      <c r="A72" s="2">
        <v>3</v>
      </c>
      <c r="B72" s="1" t="s">
        <v>178</v>
      </c>
      <c r="C72" s="2" t="s">
        <v>97</v>
      </c>
      <c r="D72" s="4" t="s">
        <v>179</v>
      </c>
      <c r="E72" s="2" t="s">
        <v>180</v>
      </c>
      <c r="F72" s="4" t="s">
        <v>181</v>
      </c>
      <c r="G72" s="11">
        <v>603421.69999999995</v>
      </c>
      <c r="H72" s="3" t="s">
        <v>86</v>
      </c>
      <c r="I72" s="9">
        <v>74379</v>
      </c>
      <c r="J72" s="3" t="s">
        <v>124</v>
      </c>
    </row>
    <row r="73" spans="1:10" ht="72.5" x14ac:dyDescent="0.35">
      <c r="A73" s="2">
        <v>5</v>
      </c>
      <c r="B73" s="1" t="s">
        <v>135</v>
      </c>
      <c r="C73" s="2" t="s">
        <v>136</v>
      </c>
      <c r="D73" s="4" t="s">
        <v>225</v>
      </c>
      <c r="E73" s="2" t="s">
        <v>226</v>
      </c>
      <c r="F73" s="4" t="s">
        <v>227</v>
      </c>
      <c r="G73" s="11">
        <v>3660616</v>
      </c>
      <c r="H73" s="3" t="s">
        <v>86</v>
      </c>
      <c r="I73" s="9" t="s">
        <v>28</v>
      </c>
      <c r="J73" s="3" t="s">
        <v>221</v>
      </c>
    </row>
    <row r="74" spans="1:10" ht="72.5" x14ac:dyDescent="0.35">
      <c r="A74" s="2">
        <v>5</v>
      </c>
      <c r="B74" s="1" t="s">
        <v>135</v>
      </c>
      <c r="C74" s="2" t="s">
        <v>44</v>
      </c>
      <c r="D74" s="4" t="s">
        <v>236</v>
      </c>
      <c r="E74" s="2" t="s">
        <v>237</v>
      </c>
      <c r="F74" s="4" t="s">
        <v>238</v>
      </c>
      <c r="G74" s="11">
        <v>390673</v>
      </c>
      <c r="H74" s="3" t="s">
        <v>86</v>
      </c>
      <c r="I74" s="9" t="s">
        <v>28</v>
      </c>
      <c r="J74" s="3" t="s">
        <v>21</v>
      </c>
    </row>
    <row r="75" spans="1:10" ht="72.5" x14ac:dyDescent="0.35">
      <c r="A75" s="2">
        <v>5</v>
      </c>
      <c r="B75" s="1" t="s">
        <v>30</v>
      </c>
      <c r="C75" s="2" t="s">
        <v>136</v>
      </c>
      <c r="D75" s="4" t="s">
        <v>263</v>
      </c>
      <c r="E75" s="2" t="s">
        <v>261</v>
      </c>
      <c r="F75" s="4" t="s">
        <v>264</v>
      </c>
      <c r="G75" s="11">
        <v>544071</v>
      </c>
      <c r="H75" s="3" t="s">
        <v>86</v>
      </c>
      <c r="I75" s="9">
        <v>82390</v>
      </c>
      <c r="J75" s="3" t="s">
        <v>232</v>
      </c>
    </row>
    <row r="77" spans="1:10" x14ac:dyDescent="0.35">
      <c r="G77" s="11">
        <f>SUM(Table2[Total funding requested from ODFW])</f>
        <v>43323167.95000001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B4A0-686F-407D-94B0-6108D5FBBBBE}">
  <dimension ref="A1:J16"/>
  <sheetViews>
    <sheetView topLeftCell="E1" workbookViewId="0">
      <pane ySplit="1" topLeftCell="A8" activePane="bottomLeft" state="frozen"/>
      <selection pane="bottomLeft" activeCell="G15" sqref="G15"/>
    </sheetView>
  </sheetViews>
  <sheetFormatPr defaultRowHeight="14.5" x14ac:dyDescent="0.35"/>
  <cols>
    <col min="1" max="1" width="16.26953125" style="2" customWidth="1"/>
    <col min="2" max="2" width="28.26953125" style="1" customWidth="1"/>
    <col min="3" max="3" width="31.90625" style="2" customWidth="1"/>
    <col min="4" max="4" width="46.26953125" style="4" customWidth="1"/>
    <col min="5" max="5" width="17.453125" style="2" customWidth="1"/>
    <col min="6" max="6" width="93.81640625" style="1" customWidth="1"/>
    <col min="7" max="7" width="33.26953125" style="11" customWidth="1"/>
    <col min="8" max="8" width="21.6328125" style="3" customWidth="1"/>
    <col min="9" max="9" width="20.81640625" style="9" customWidth="1"/>
    <col min="10" max="10" width="129.6328125" style="3" customWidth="1"/>
    <col min="11" max="16384" width="8.7265625" style="2"/>
  </cols>
  <sheetData>
    <row r="1" spans="1:10" ht="33.5" customHeight="1" x14ac:dyDescent="0.35">
      <c r="A1" s="3" t="s">
        <v>298</v>
      </c>
      <c r="B1" s="4" t="s">
        <v>0</v>
      </c>
      <c r="C1" s="3" t="s">
        <v>1</v>
      </c>
      <c r="D1" s="4" t="s">
        <v>2</v>
      </c>
      <c r="E1" s="3" t="s">
        <v>3</v>
      </c>
      <c r="F1" s="3" t="s">
        <v>4</v>
      </c>
      <c r="G1" s="10" t="s">
        <v>5</v>
      </c>
      <c r="H1" s="3" t="s">
        <v>6</v>
      </c>
      <c r="I1" s="8" t="s">
        <v>7</v>
      </c>
      <c r="J1" s="3" t="s">
        <v>8</v>
      </c>
    </row>
    <row r="2" spans="1:10" ht="72.5" x14ac:dyDescent="0.35">
      <c r="A2" s="2">
        <v>1</v>
      </c>
      <c r="B2" s="1" t="s">
        <v>22</v>
      </c>
      <c r="C2" s="2" t="s">
        <v>23</v>
      </c>
      <c r="D2" s="4" t="s">
        <v>24</v>
      </c>
      <c r="E2" s="2" t="s">
        <v>25</v>
      </c>
      <c r="F2" s="4" t="s">
        <v>26</v>
      </c>
      <c r="G2" s="11">
        <v>375000</v>
      </c>
      <c r="H2" s="3" t="s">
        <v>27</v>
      </c>
      <c r="I2" s="9" t="s">
        <v>28</v>
      </c>
      <c r="J2" s="4" t="s">
        <v>29</v>
      </c>
    </row>
    <row r="3" spans="1:10" ht="87" x14ac:dyDescent="0.35">
      <c r="A3" s="2">
        <v>1</v>
      </c>
      <c r="B3" s="1" t="s">
        <v>30</v>
      </c>
      <c r="C3" s="2" t="s">
        <v>10</v>
      </c>
      <c r="D3" s="4" t="s">
        <v>31</v>
      </c>
      <c r="E3" s="2" t="s">
        <v>32</v>
      </c>
      <c r="F3" s="4" t="s">
        <v>33</v>
      </c>
      <c r="G3" s="11">
        <v>300629</v>
      </c>
      <c r="H3" s="3" t="s">
        <v>27</v>
      </c>
      <c r="I3" s="9">
        <v>221700</v>
      </c>
      <c r="J3" s="4" t="s">
        <v>21</v>
      </c>
    </row>
    <row r="4" spans="1:10" ht="72.5" x14ac:dyDescent="0.35">
      <c r="A4" s="2">
        <v>1</v>
      </c>
      <c r="B4" s="1" t="s">
        <v>34</v>
      </c>
      <c r="C4" s="2" t="s">
        <v>10</v>
      </c>
      <c r="D4" s="4" t="s">
        <v>35</v>
      </c>
      <c r="E4" s="2" t="s">
        <v>36</v>
      </c>
      <c r="F4" s="4" t="s">
        <v>37</v>
      </c>
      <c r="G4" s="11">
        <v>288264</v>
      </c>
      <c r="H4" s="3" t="s">
        <v>27</v>
      </c>
      <c r="I4" s="9">
        <v>69500</v>
      </c>
      <c r="J4" s="4" t="s">
        <v>38</v>
      </c>
    </row>
    <row r="5" spans="1:10" ht="72.5" x14ac:dyDescent="0.35">
      <c r="A5" s="2">
        <v>1</v>
      </c>
      <c r="B5" s="1" t="s">
        <v>39</v>
      </c>
      <c r="C5" s="2" t="s">
        <v>17</v>
      </c>
      <c r="D5" s="4" t="s">
        <v>40</v>
      </c>
      <c r="E5" s="2" t="s">
        <v>41</v>
      </c>
      <c r="F5" s="4" t="s">
        <v>42</v>
      </c>
      <c r="G5" s="11">
        <v>6989030</v>
      </c>
      <c r="H5" s="3" t="s">
        <v>27</v>
      </c>
      <c r="I5" s="9">
        <v>1185700</v>
      </c>
      <c r="J5" s="4" t="s">
        <v>21</v>
      </c>
    </row>
    <row r="6" spans="1:10" ht="58" x14ac:dyDescent="0.35">
      <c r="A6" s="2">
        <v>1</v>
      </c>
      <c r="B6" s="1" t="s">
        <v>66</v>
      </c>
      <c r="C6" s="2" t="s">
        <v>67</v>
      </c>
      <c r="D6" s="4" t="s">
        <v>68</v>
      </c>
      <c r="E6" s="2" t="s">
        <v>41</v>
      </c>
      <c r="F6" s="4" t="s">
        <v>69</v>
      </c>
      <c r="G6" s="11">
        <v>43000</v>
      </c>
      <c r="H6" s="3" t="s">
        <v>27</v>
      </c>
      <c r="I6" s="9">
        <v>6800</v>
      </c>
      <c r="J6" s="4" t="s">
        <v>70</v>
      </c>
    </row>
    <row r="7" spans="1:10" ht="72.5" x14ac:dyDescent="0.35">
      <c r="A7" s="2">
        <v>1</v>
      </c>
      <c r="B7" s="1" t="s">
        <v>43</v>
      </c>
      <c r="C7" s="2" t="s">
        <v>44</v>
      </c>
      <c r="D7" s="4" t="s">
        <v>45</v>
      </c>
      <c r="E7" s="2" t="s">
        <v>46</v>
      </c>
      <c r="F7" s="4" t="s">
        <v>47</v>
      </c>
      <c r="G7" s="11">
        <v>755128.77</v>
      </c>
      <c r="H7" s="3" t="s">
        <v>27</v>
      </c>
      <c r="I7" s="9">
        <v>755128.77</v>
      </c>
      <c r="J7" s="4" t="s">
        <v>21</v>
      </c>
    </row>
    <row r="8" spans="1:10" ht="58" x14ac:dyDescent="0.35">
      <c r="A8" s="2">
        <v>1</v>
      </c>
      <c r="B8" s="1" t="s">
        <v>9</v>
      </c>
      <c r="C8" s="2" t="s">
        <v>10</v>
      </c>
      <c r="D8" s="4" t="s">
        <v>48</v>
      </c>
      <c r="E8" s="2" t="s">
        <v>49</v>
      </c>
      <c r="F8" s="4" t="s">
        <v>50</v>
      </c>
      <c r="G8" s="11">
        <v>304994.8</v>
      </c>
      <c r="H8" s="3" t="s">
        <v>27</v>
      </c>
      <c r="I8" s="9">
        <v>308000</v>
      </c>
      <c r="J8" s="4" t="s">
        <v>15</v>
      </c>
    </row>
    <row r="9" spans="1:10" ht="72.5" x14ac:dyDescent="0.35">
      <c r="A9" s="2">
        <v>1</v>
      </c>
      <c r="B9" s="1" t="s">
        <v>51</v>
      </c>
      <c r="C9" s="2" t="s">
        <v>52</v>
      </c>
      <c r="D9" s="4" t="s">
        <v>53</v>
      </c>
      <c r="E9" s="2" t="s">
        <v>54</v>
      </c>
      <c r="F9" s="4" t="s">
        <v>55</v>
      </c>
      <c r="G9" s="11">
        <v>426954.7</v>
      </c>
      <c r="H9" s="3" t="s">
        <v>27</v>
      </c>
      <c r="I9" s="9">
        <v>140962</v>
      </c>
      <c r="J9" s="4" t="s">
        <v>21</v>
      </c>
    </row>
    <row r="10" spans="1:10" ht="72.5" x14ac:dyDescent="0.35">
      <c r="A10" s="2">
        <v>1</v>
      </c>
      <c r="B10" s="1" t="s">
        <v>56</v>
      </c>
      <c r="C10" s="2" t="s">
        <v>57</v>
      </c>
      <c r="D10" s="4" t="s">
        <v>58</v>
      </c>
      <c r="E10" s="2" t="s">
        <v>56</v>
      </c>
      <c r="F10" s="4" t="s">
        <v>59</v>
      </c>
      <c r="G10" s="11">
        <v>844960</v>
      </c>
      <c r="H10" s="3" t="s">
        <v>27</v>
      </c>
      <c r="I10" s="9">
        <v>588400</v>
      </c>
      <c r="J10" s="4" t="s">
        <v>60</v>
      </c>
    </row>
    <row r="11" spans="1:10" ht="58" x14ac:dyDescent="0.35">
      <c r="A11" s="2">
        <v>1</v>
      </c>
      <c r="B11" s="1" t="s">
        <v>61</v>
      </c>
      <c r="C11" s="2" t="s">
        <v>10</v>
      </c>
      <c r="D11" s="4" t="s">
        <v>62</v>
      </c>
      <c r="E11" s="2" t="s">
        <v>56</v>
      </c>
      <c r="F11" s="4" t="s">
        <v>63</v>
      </c>
      <c r="G11" s="11">
        <v>399796.25</v>
      </c>
      <c r="H11" s="3" t="s">
        <v>64</v>
      </c>
      <c r="I11" s="9">
        <v>76524</v>
      </c>
      <c r="J11" s="4" t="s">
        <v>65</v>
      </c>
    </row>
    <row r="12" spans="1:10" ht="43.5" x14ac:dyDescent="0.35">
      <c r="A12" s="2">
        <v>1</v>
      </c>
      <c r="B12" s="1" t="s">
        <v>9</v>
      </c>
      <c r="C12" s="2" t="s">
        <v>10</v>
      </c>
      <c r="D12" s="4" t="s">
        <v>11</v>
      </c>
      <c r="E12" s="2" t="s">
        <v>12</v>
      </c>
      <c r="F12" s="4" t="s">
        <v>13</v>
      </c>
      <c r="G12" s="11">
        <v>561193.68000000005</v>
      </c>
      <c r="H12" s="3" t="s">
        <v>14</v>
      </c>
      <c r="I12" s="9">
        <v>531017</v>
      </c>
      <c r="J12" s="4" t="s">
        <v>15</v>
      </c>
    </row>
    <row r="13" spans="1:10" ht="58" x14ac:dyDescent="0.35">
      <c r="A13" s="2">
        <v>1</v>
      </c>
      <c r="B13" s="1" t="s">
        <v>16</v>
      </c>
      <c r="C13" s="2" t="s">
        <v>17</v>
      </c>
      <c r="D13" s="4" t="s">
        <v>18</v>
      </c>
      <c r="E13" s="2" t="s">
        <v>19</v>
      </c>
      <c r="F13" s="4" t="s">
        <v>20</v>
      </c>
      <c r="G13" s="11">
        <v>125000</v>
      </c>
      <c r="H13" s="3" t="s">
        <v>14</v>
      </c>
      <c r="I13" s="9">
        <v>5000</v>
      </c>
      <c r="J13" s="4" t="s">
        <v>21</v>
      </c>
    </row>
    <row r="14" spans="1:10" x14ac:dyDescent="0.35">
      <c r="J14" s="4"/>
    </row>
    <row r="15" spans="1:10" x14ac:dyDescent="0.35">
      <c r="F15" s="6" t="s">
        <v>300</v>
      </c>
      <c r="G15" s="11">
        <f>SUM(Table24[Total funding requested from ODFW])</f>
        <v>11413951.199999999</v>
      </c>
      <c r="J15" s="4"/>
    </row>
    <row r="16" spans="1:10" x14ac:dyDescent="0.35">
      <c r="J16" s="4"/>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E564-AEE8-40CF-85D5-574D8630ADCE}">
  <dimension ref="A1:J29"/>
  <sheetViews>
    <sheetView topLeftCell="F1" workbookViewId="0">
      <pane ySplit="1" topLeftCell="A7" activePane="bottomLeft" state="frozen"/>
      <selection pane="bottomLeft" activeCell="G10" sqref="G10"/>
    </sheetView>
  </sheetViews>
  <sheetFormatPr defaultRowHeight="14.5" x14ac:dyDescent="0.35"/>
  <cols>
    <col min="1" max="1" width="16.26953125" style="2" customWidth="1"/>
    <col min="2" max="2" width="28.26953125" style="1" customWidth="1"/>
    <col min="3" max="3" width="31.90625" style="2" customWidth="1"/>
    <col min="4" max="4" width="46.26953125" style="4" customWidth="1"/>
    <col min="5" max="5" width="33.81640625" style="3" customWidth="1"/>
    <col min="6" max="6" width="93.81640625" style="1" customWidth="1"/>
    <col min="7" max="7" width="33.26953125" style="11" customWidth="1"/>
    <col min="8" max="8" width="21.6328125" style="3" customWidth="1"/>
    <col min="9" max="9" width="20.81640625" style="9" customWidth="1"/>
    <col min="10" max="10" width="129.6328125" style="3" customWidth="1"/>
    <col min="11" max="16384" width="8.7265625" style="2"/>
  </cols>
  <sheetData>
    <row r="1" spans="1:10" ht="33.5" customHeight="1" x14ac:dyDescent="0.35">
      <c r="A1" s="3" t="s">
        <v>298</v>
      </c>
      <c r="B1" s="4" t="s">
        <v>0</v>
      </c>
      <c r="C1" s="3" t="s">
        <v>1</v>
      </c>
      <c r="D1" s="4" t="s">
        <v>2</v>
      </c>
      <c r="E1" s="3" t="s">
        <v>3</v>
      </c>
      <c r="F1" s="3" t="s">
        <v>4</v>
      </c>
      <c r="G1" s="10" t="s">
        <v>5</v>
      </c>
      <c r="H1" s="3" t="s">
        <v>6</v>
      </c>
      <c r="I1" s="8" t="s">
        <v>7</v>
      </c>
      <c r="J1" s="3" t="s">
        <v>8</v>
      </c>
    </row>
    <row r="2" spans="1:10" ht="72.5" x14ac:dyDescent="0.35">
      <c r="A2" s="2">
        <v>2</v>
      </c>
      <c r="B2" s="1" t="s">
        <v>96</v>
      </c>
      <c r="C2" s="2" t="s">
        <v>97</v>
      </c>
      <c r="D2" s="4" t="s">
        <v>98</v>
      </c>
      <c r="E2" s="3" t="s">
        <v>94</v>
      </c>
      <c r="F2" s="4" t="s">
        <v>99</v>
      </c>
      <c r="G2" s="11">
        <v>360757.02</v>
      </c>
      <c r="H2" s="3" t="s">
        <v>27</v>
      </c>
      <c r="I2" s="9">
        <v>36970</v>
      </c>
      <c r="J2" s="4" t="s">
        <v>21</v>
      </c>
    </row>
    <row r="3" spans="1:10" ht="58" x14ac:dyDescent="0.35">
      <c r="A3" s="2">
        <v>2</v>
      </c>
      <c r="B3" s="1" t="s">
        <v>76</v>
      </c>
      <c r="C3" s="2" t="s">
        <v>77</v>
      </c>
      <c r="D3" s="4" t="s">
        <v>78</v>
      </c>
      <c r="E3" s="3" t="s">
        <v>79</v>
      </c>
      <c r="F3" s="4" t="s">
        <v>80</v>
      </c>
      <c r="G3" s="11">
        <v>3758972</v>
      </c>
      <c r="H3" s="3" t="s">
        <v>75</v>
      </c>
      <c r="I3" s="9">
        <v>300000</v>
      </c>
      <c r="J3" s="4" t="s">
        <v>81</v>
      </c>
    </row>
    <row r="4" spans="1:10" ht="58" x14ac:dyDescent="0.35">
      <c r="A4" s="2">
        <v>2</v>
      </c>
      <c r="B4" s="1" t="s">
        <v>100</v>
      </c>
      <c r="C4" s="2" t="s">
        <v>44</v>
      </c>
      <c r="D4" s="4" t="s">
        <v>101</v>
      </c>
      <c r="E4" s="3" t="s">
        <v>102</v>
      </c>
      <c r="F4" s="4" t="s">
        <v>103</v>
      </c>
      <c r="G4" s="11">
        <v>2100000</v>
      </c>
      <c r="H4" s="3" t="s">
        <v>75</v>
      </c>
      <c r="I4" s="9" t="s">
        <v>28</v>
      </c>
      <c r="J4" s="4" t="s">
        <v>21</v>
      </c>
    </row>
    <row r="5" spans="1:10" ht="58" x14ac:dyDescent="0.35">
      <c r="A5" s="2">
        <v>2</v>
      </c>
      <c r="B5" s="1" t="s">
        <v>71</v>
      </c>
      <c r="C5" s="2" t="s">
        <v>44</v>
      </c>
      <c r="D5" s="4" t="s">
        <v>72</v>
      </c>
      <c r="E5" s="3" t="s">
        <v>73</v>
      </c>
      <c r="F5" s="4" t="s">
        <v>74</v>
      </c>
      <c r="G5" s="11">
        <v>256731</v>
      </c>
      <c r="H5" s="3" t="s">
        <v>75</v>
      </c>
      <c r="I5" s="9" t="s">
        <v>28</v>
      </c>
      <c r="J5" s="4" t="s">
        <v>15</v>
      </c>
    </row>
    <row r="6" spans="1:10" ht="58" x14ac:dyDescent="0.35">
      <c r="A6" s="2">
        <v>2</v>
      </c>
      <c r="B6" s="1" t="s">
        <v>88</v>
      </c>
      <c r="C6" s="2" t="s">
        <v>10</v>
      </c>
      <c r="D6" s="4" t="s">
        <v>89</v>
      </c>
      <c r="E6" s="3" t="s">
        <v>90</v>
      </c>
      <c r="F6" s="4" t="s">
        <v>91</v>
      </c>
      <c r="G6" s="11">
        <v>50000</v>
      </c>
      <c r="H6" s="3" t="s">
        <v>14</v>
      </c>
      <c r="I6" s="9">
        <v>177703</v>
      </c>
      <c r="J6" s="4" t="s">
        <v>70</v>
      </c>
    </row>
    <row r="7" spans="1:10" ht="72.5" x14ac:dyDescent="0.35">
      <c r="A7" s="2">
        <v>2</v>
      </c>
      <c r="B7" s="1" t="s">
        <v>92</v>
      </c>
      <c r="C7" s="2" t="s">
        <v>44</v>
      </c>
      <c r="D7" s="4" t="s">
        <v>93</v>
      </c>
      <c r="E7" s="3" t="s">
        <v>94</v>
      </c>
      <c r="F7" s="4" t="s">
        <v>95</v>
      </c>
      <c r="G7" s="11">
        <v>102077</v>
      </c>
      <c r="H7" s="3" t="s">
        <v>14</v>
      </c>
      <c r="I7" s="9">
        <v>105000</v>
      </c>
      <c r="J7" s="4" t="s">
        <v>21</v>
      </c>
    </row>
    <row r="8" spans="1:10" ht="58" x14ac:dyDescent="0.35">
      <c r="A8" s="2">
        <v>2</v>
      </c>
      <c r="B8" s="1" t="s">
        <v>82</v>
      </c>
      <c r="C8" s="2" t="s">
        <v>44</v>
      </c>
      <c r="D8" s="4" t="s">
        <v>83</v>
      </c>
      <c r="E8" s="3" t="s">
        <v>84</v>
      </c>
      <c r="F8" s="4" t="s">
        <v>85</v>
      </c>
      <c r="G8" s="11">
        <v>106893</v>
      </c>
      <c r="H8" s="3" t="s">
        <v>86</v>
      </c>
      <c r="I8" s="9">
        <v>15031</v>
      </c>
      <c r="J8" s="4" t="s">
        <v>87</v>
      </c>
    </row>
    <row r="9" spans="1:10" x14ac:dyDescent="0.35">
      <c r="J9" s="4"/>
    </row>
    <row r="10" spans="1:10" x14ac:dyDescent="0.35">
      <c r="F10" s="6" t="s">
        <v>300</v>
      </c>
      <c r="G10" s="11">
        <f>SUM(Table245[Total funding requested from ODFW])</f>
        <v>6735430.0199999996</v>
      </c>
      <c r="J10" s="4"/>
    </row>
    <row r="11" spans="1:10" x14ac:dyDescent="0.35">
      <c r="J11" s="4"/>
    </row>
    <row r="12" spans="1:10" x14ac:dyDescent="0.35">
      <c r="J12" s="4"/>
    </row>
    <row r="13" spans="1:10" x14ac:dyDescent="0.35">
      <c r="J13" s="4"/>
    </row>
    <row r="14" spans="1:10" x14ac:dyDescent="0.35">
      <c r="J14" s="4"/>
    </row>
    <row r="15" spans="1:10" x14ac:dyDescent="0.35">
      <c r="J15" s="4"/>
    </row>
    <row r="16" spans="1:10" x14ac:dyDescent="0.35">
      <c r="J16" s="4"/>
    </row>
    <row r="17" spans="10:10" x14ac:dyDescent="0.35">
      <c r="J17" s="4"/>
    </row>
    <row r="18" spans="10:10" x14ac:dyDescent="0.35">
      <c r="J18" s="4"/>
    </row>
    <row r="19" spans="10:10" x14ac:dyDescent="0.35">
      <c r="J19" s="4"/>
    </row>
    <row r="20" spans="10:10" x14ac:dyDescent="0.35">
      <c r="J20" s="4"/>
    </row>
    <row r="21" spans="10:10" x14ac:dyDescent="0.35">
      <c r="J21" s="4"/>
    </row>
    <row r="22" spans="10:10" x14ac:dyDescent="0.35">
      <c r="J22" s="4"/>
    </row>
    <row r="23" spans="10:10" x14ac:dyDescent="0.35">
      <c r="J23" s="4"/>
    </row>
    <row r="24" spans="10:10" x14ac:dyDescent="0.35">
      <c r="J24" s="4"/>
    </row>
    <row r="25" spans="10:10" x14ac:dyDescent="0.35">
      <c r="J25" s="4"/>
    </row>
    <row r="26" spans="10:10" x14ac:dyDescent="0.35">
      <c r="J26" s="4"/>
    </row>
    <row r="27" spans="10:10" x14ac:dyDescent="0.35">
      <c r="J27" s="4"/>
    </row>
    <row r="28" spans="10:10" x14ac:dyDescent="0.35">
      <c r="J28" s="4"/>
    </row>
    <row r="29" spans="10:10" x14ac:dyDescent="0.35">
      <c r="J29" s="4"/>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97095-82AD-405B-8B7F-1BF75B481E2D}">
  <dimension ref="A1:J27"/>
  <sheetViews>
    <sheetView topLeftCell="E1" workbookViewId="0">
      <pane ySplit="1" topLeftCell="A21" activePane="bottomLeft" state="frozen"/>
      <selection pane="bottomLeft" activeCell="G27" sqref="G27"/>
    </sheetView>
  </sheetViews>
  <sheetFormatPr defaultRowHeight="14.5" x14ac:dyDescent="0.35"/>
  <cols>
    <col min="1" max="1" width="16.26953125" style="2" customWidth="1"/>
    <col min="2" max="2" width="28.26953125" style="1" customWidth="1"/>
    <col min="3" max="3" width="31.90625" style="2" customWidth="1"/>
    <col min="4" max="4" width="46.26953125" style="4" customWidth="1"/>
    <col min="5" max="5" width="17.453125" style="2" customWidth="1"/>
    <col min="6" max="6" width="93.81640625" style="1" customWidth="1"/>
    <col min="7" max="7" width="33.26953125" style="11" customWidth="1"/>
    <col min="8" max="8" width="38.1796875" style="2" customWidth="1"/>
    <col min="9" max="9" width="20.81640625" style="9" customWidth="1"/>
    <col min="10" max="10" width="129.6328125" style="3" customWidth="1"/>
    <col min="11" max="16384" width="8.7265625" style="2"/>
  </cols>
  <sheetData>
    <row r="1" spans="1:10" ht="33.5" customHeight="1" x14ac:dyDescent="0.35">
      <c r="A1" s="3" t="s">
        <v>298</v>
      </c>
      <c r="B1" s="4" t="s">
        <v>0</v>
      </c>
      <c r="C1" s="3" t="s">
        <v>1</v>
      </c>
      <c r="D1" s="4" t="s">
        <v>2</v>
      </c>
      <c r="E1" s="3" t="s">
        <v>3</v>
      </c>
      <c r="F1" s="3" t="s">
        <v>4</v>
      </c>
      <c r="G1" s="10" t="s">
        <v>5</v>
      </c>
      <c r="H1" s="3" t="s">
        <v>6</v>
      </c>
      <c r="I1" s="8" t="s">
        <v>7</v>
      </c>
      <c r="J1" s="3" t="s">
        <v>8</v>
      </c>
    </row>
    <row r="2" spans="1:10" ht="72.5" x14ac:dyDescent="0.35">
      <c r="A2" s="2">
        <v>3</v>
      </c>
      <c r="B2" s="1" t="s">
        <v>104</v>
      </c>
      <c r="C2" s="2" t="s">
        <v>44</v>
      </c>
      <c r="D2" s="4" t="s">
        <v>105</v>
      </c>
      <c r="E2" s="2" t="s">
        <v>106</v>
      </c>
      <c r="F2" s="4" t="s">
        <v>107</v>
      </c>
      <c r="G2" s="11">
        <v>206841.11</v>
      </c>
      <c r="H2" s="2" t="s">
        <v>27</v>
      </c>
      <c r="I2" s="9">
        <v>2510542</v>
      </c>
      <c r="J2" s="4" t="s">
        <v>21</v>
      </c>
    </row>
    <row r="3" spans="1:10" ht="72.5" x14ac:dyDescent="0.35">
      <c r="A3" s="2">
        <v>3</v>
      </c>
      <c r="B3" s="1" t="s">
        <v>104</v>
      </c>
      <c r="C3" s="2" t="s">
        <v>10</v>
      </c>
      <c r="D3" s="4" t="s">
        <v>114</v>
      </c>
      <c r="E3" s="2" t="s">
        <v>106</v>
      </c>
      <c r="F3" s="4" t="s">
        <v>115</v>
      </c>
      <c r="G3" s="11">
        <v>315687.59999999998</v>
      </c>
      <c r="H3" s="2" t="s">
        <v>27</v>
      </c>
      <c r="I3" s="9">
        <v>787502</v>
      </c>
      <c r="J3" s="4" t="s">
        <v>21</v>
      </c>
    </row>
    <row r="4" spans="1:10" ht="72.5" x14ac:dyDescent="0.35">
      <c r="A4" s="2">
        <v>3</v>
      </c>
      <c r="B4" s="1" t="s">
        <v>116</v>
      </c>
      <c r="C4" s="2" t="s">
        <v>44</v>
      </c>
      <c r="D4" s="4" t="s">
        <v>117</v>
      </c>
      <c r="E4" s="2" t="s">
        <v>118</v>
      </c>
      <c r="F4" s="4" t="s">
        <v>119</v>
      </c>
      <c r="G4" s="11">
        <v>731576</v>
      </c>
      <c r="H4" s="2" t="s">
        <v>27</v>
      </c>
      <c r="I4" s="9">
        <v>660000</v>
      </c>
      <c r="J4" s="4" t="s">
        <v>21</v>
      </c>
    </row>
    <row r="5" spans="1:10" ht="87" x14ac:dyDescent="0.35">
      <c r="A5" s="2">
        <v>3</v>
      </c>
      <c r="B5" s="1" t="s">
        <v>128</v>
      </c>
      <c r="C5" s="2" t="s">
        <v>44</v>
      </c>
      <c r="D5" s="4" t="s">
        <v>129</v>
      </c>
      <c r="E5" s="2" t="s">
        <v>130</v>
      </c>
      <c r="F5" s="4" t="s">
        <v>131</v>
      </c>
      <c r="G5" s="11">
        <v>385000</v>
      </c>
      <c r="H5" s="2" t="s">
        <v>27</v>
      </c>
      <c r="I5" s="9">
        <v>1082600</v>
      </c>
      <c r="J5" s="4" t="s">
        <v>21</v>
      </c>
    </row>
    <row r="6" spans="1:10" ht="72.5" x14ac:dyDescent="0.35">
      <c r="A6" s="2">
        <v>3</v>
      </c>
      <c r="B6" s="1" t="s">
        <v>132</v>
      </c>
      <c r="C6" s="2" t="s">
        <v>97</v>
      </c>
      <c r="D6" s="4" t="s">
        <v>133</v>
      </c>
      <c r="E6" s="2" t="s">
        <v>130</v>
      </c>
      <c r="F6" s="4" t="s">
        <v>134</v>
      </c>
      <c r="G6" s="11">
        <v>475090</v>
      </c>
      <c r="H6" s="2" t="s">
        <v>27</v>
      </c>
      <c r="I6" s="9">
        <v>154000</v>
      </c>
      <c r="J6" s="4" t="s">
        <v>70</v>
      </c>
    </row>
    <row r="7" spans="1:10" ht="72.5" x14ac:dyDescent="0.35">
      <c r="A7" s="2">
        <v>3</v>
      </c>
      <c r="B7" s="1" t="s">
        <v>160</v>
      </c>
      <c r="C7" s="2" t="s">
        <v>44</v>
      </c>
      <c r="D7" s="4" t="s">
        <v>161</v>
      </c>
      <c r="E7" s="2" t="s">
        <v>162</v>
      </c>
      <c r="F7" s="4" t="s">
        <v>163</v>
      </c>
      <c r="G7" s="11">
        <v>238250</v>
      </c>
      <c r="H7" s="2" t="s">
        <v>27</v>
      </c>
      <c r="I7" s="9">
        <v>41000</v>
      </c>
      <c r="J7" s="4" t="s">
        <v>21</v>
      </c>
    </row>
    <row r="8" spans="1:10" ht="72.5" x14ac:dyDescent="0.35">
      <c r="A8" s="2">
        <v>3</v>
      </c>
      <c r="B8" s="1" t="s">
        <v>164</v>
      </c>
      <c r="C8" s="2" t="s">
        <v>97</v>
      </c>
      <c r="D8" s="4" t="s">
        <v>165</v>
      </c>
      <c r="E8" s="2" t="s">
        <v>162</v>
      </c>
      <c r="F8" s="4" t="s">
        <v>166</v>
      </c>
      <c r="G8" s="11">
        <v>302960</v>
      </c>
      <c r="H8" s="2" t="s">
        <v>27</v>
      </c>
      <c r="I8" s="9">
        <v>990328</v>
      </c>
      <c r="J8" s="4" t="s">
        <v>21</v>
      </c>
    </row>
    <row r="9" spans="1:10" ht="72.5" x14ac:dyDescent="0.35">
      <c r="A9" s="2">
        <v>3</v>
      </c>
      <c r="B9" s="1" t="s">
        <v>30</v>
      </c>
      <c r="C9" s="2" t="s">
        <v>136</v>
      </c>
      <c r="D9" s="4" t="s">
        <v>167</v>
      </c>
      <c r="E9" s="2" t="s">
        <v>162</v>
      </c>
      <c r="F9" s="4" t="s">
        <v>168</v>
      </c>
      <c r="G9" s="11">
        <v>887897</v>
      </c>
      <c r="H9" s="2" t="s">
        <v>27</v>
      </c>
      <c r="I9" s="9">
        <v>82580.98</v>
      </c>
      <c r="J9" s="4" t="s">
        <v>21</v>
      </c>
    </row>
    <row r="10" spans="1:10" ht="72.5" x14ac:dyDescent="0.35">
      <c r="A10" s="2">
        <v>3</v>
      </c>
      <c r="B10" s="1" t="s">
        <v>169</v>
      </c>
      <c r="C10" s="2" t="s">
        <v>44</v>
      </c>
      <c r="D10" s="4" t="s">
        <v>170</v>
      </c>
      <c r="E10" s="2" t="s">
        <v>171</v>
      </c>
      <c r="F10" s="4" t="s">
        <v>172</v>
      </c>
      <c r="G10" s="11">
        <v>575383</v>
      </c>
      <c r="H10" s="2" t="s">
        <v>27</v>
      </c>
      <c r="I10" s="9">
        <v>625402</v>
      </c>
      <c r="J10" s="4" t="s">
        <v>21</v>
      </c>
    </row>
    <row r="11" spans="1:10" ht="72.5" x14ac:dyDescent="0.35">
      <c r="A11" s="2">
        <v>3</v>
      </c>
      <c r="B11" s="1" t="s">
        <v>169</v>
      </c>
      <c r="C11" s="2" t="s">
        <v>44</v>
      </c>
      <c r="D11" s="4" t="s">
        <v>173</v>
      </c>
      <c r="E11" s="2" t="s">
        <v>171</v>
      </c>
      <c r="F11" s="4" t="s">
        <v>174</v>
      </c>
      <c r="G11" s="11">
        <v>351617</v>
      </c>
      <c r="H11" s="2" t="s">
        <v>27</v>
      </c>
      <c r="I11" s="9">
        <v>92113</v>
      </c>
      <c r="J11" s="4" t="s">
        <v>21</v>
      </c>
    </row>
    <row r="12" spans="1:10" ht="72.5" x14ac:dyDescent="0.35">
      <c r="A12" s="2">
        <v>3</v>
      </c>
      <c r="B12" s="1" t="s">
        <v>108</v>
      </c>
      <c r="C12" s="2" t="s">
        <v>97</v>
      </c>
      <c r="D12" s="4" t="s">
        <v>109</v>
      </c>
      <c r="E12" s="2" t="s">
        <v>106</v>
      </c>
      <c r="F12" s="4" t="s">
        <v>110</v>
      </c>
      <c r="G12" s="11">
        <v>592788</v>
      </c>
      <c r="H12" s="2" t="s">
        <v>111</v>
      </c>
      <c r="I12" s="9">
        <v>83606</v>
      </c>
      <c r="J12" s="4" t="s">
        <v>21</v>
      </c>
    </row>
    <row r="13" spans="1:10" ht="72.5" x14ac:dyDescent="0.35">
      <c r="A13" s="2">
        <v>3</v>
      </c>
      <c r="B13" s="1" t="s">
        <v>125</v>
      </c>
      <c r="C13" s="2" t="s">
        <v>97</v>
      </c>
      <c r="D13" s="4" t="s">
        <v>126</v>
      </c>
      <c r="E13" s="2" t="s">
        <v>122</v>
      </c>
      <c r="F13" s="4" t="s">
        <v>127</v>
      </c>
      <c r="G13" s="11">
        <v>415736</v>
      </c>
      <c r="H13" s="2" t="s">
        <v>111</v>
      </c>
      <c r="I13" s="9">
        <v>58000</v>
      </c>
      <c r="J13" s="4" t="s">
        <v>21</v>
      </c>
    </row>
    <row r="14" spans="1:10" ht="72.5" x14ac:dyDescent="0.35">
      <c r="A14" s="2">
        <v>3</v>
      </c>
      <c r="B14" s="1" t="s">
        <v>140</v>
      </c>
      <c r="C14" s="2" t="s">
        <v>10</v>
      </c>
      <c r="D14" s="4" t="s">
        <v>141</v>
      </c>
      <c r="E14" s="2" t="s">
        <v>130</v>
      </c>
      <c r="F14" s="4" t="s">
        <v>142</v>
      </c>
      <c r="G14" s="11">
        <v>485112</v>
      </c>
      <c r="H14" s="2" t="s">
        <v>111</v>
      </c>
      <c r="I14" s="9">
        <v>15300</v>
      </c>
      <c r="J14" s="4" t="s">
        <v>124</v>
      </c>
    </row>
    <row r="15" spans="1:10" ht="72.5" x14ac:dyDescent="0.35">
      <c r="A15" s="2">
        <v>3</v>
      </c>
      <c r="B15" s="1" t="s">
        <v>140</v>
      </c>
      <c r="C15" s="2" t="s">
        <v>10</v>
      </c>
      <c r="D15" s="4" t="s">
        <v>146</v>
      </c>
      <c r="E15" s="2" t="s">
        <v>130</v>
      </c>
      <c r="F15" s="4" t="s">
        <v>147</v>
      </c>
      <c r="G15" s="11">
        <v>1737389</v>
      </c>
      <c r="H15" s="2" t="s">
        <v>111</v>
      </c>
      <c r="I15" s="9">
        <v>300591</v>
      </c>
      <c r="J15" s="4" t="s">
        <v>21</v>
      </c>
    </row>
    <row r="16" spans="1:10" ht="72.5" x14ac:dyDescent="0.35">
      <c r="A16" s="2">
        <v>3</v>
      </c>
      <c r="B16" s="1" t="s">
        <v>148</v>
      </c>
      <c r="C16" s="2" t="s">
        <v>10</v>
      </c>
      <c r="D16" s="4" t="s">
        <v>149</v>
      </c>
      <c r="E16" s="2" t="s">
        <v>130</v>
      </c>
      <c r="F16" s="4" t="s">
        <v>150</v>
      </c>
      <c r="G16" s="11">
        <v>139632.5</v>
      </c>
      <c r="H16" s="2" t="s">
        <v>111</v>
      </c>
      <c r="I16" s="9">
        <v>4300</v>
      </c>
      <c r="J16" s="4" t="s">
        <v>21</v>
      </c>
    </row>
    <row r="17" spans="1:10" ht="72.5" x14ac:dyDescent="0.35">
      <c r="A17" s="2">
        <v>3</v>
      </c>
      <c r="B17" s="1" t="s">
        <v>182</v>
      </c>
      <c r="C17" s="2" t="s">
        <v>44</v>
      </c>
      <c r="D17" s="4" t="s">
        <v>183</v>
      </c>
      <c r="E17" s="2" t="s">
        <v>184</v>
      </c>
      <c r="F17" s="4" t="s">
        <v>185</v>
      </c>
      <c r="G17" s="11">
        <v>995091</v>
      </c>
      <c r="H17" s="2" t="s">
        <v>75</v>
      </c>
      <c r="I17" s="9">
        <v>10000</v>
      </c>
      <c r="J17" s="4" t="s">
        <v>21</v>
      </c>
    </row>
    <row r="18" spans="1:10" ht="72.5" x14ac:dyDescent="0.35">
      <c r="A18" s="2">
        <v>3</v>
      </c>
      <c r="B18" s="1" t="s">
        <v>30</v>
      </c>
      <c r="C18" s="2" t="s">
        <v>136</v>
      </c>
      <c r="D18" s="4" t="s">
        <v>156</v>
      </c>
      <c r="E18" s="2" t="s">
        <v>157</v>
      </c>
      <c r="F18" s="4" t="s">
        <v>158</v>
      </c>
      <c r="G18" s="11">
        <v>250000</v>
      </c>
      <c r="H18" s="2" t="s">
        <v>159</v>
      </c>
      <c r="I18" s="9">
        <v>200000</v>
      </c>
      <c r="J18" s="4" t="s">
        <v>155</v>
      </c>
    </row>
    <row r="19" spans="1:10" ht="72.5" x14ac:dyDescent="0.35">
      <c r="A19" s="2">
        <v>3</v>
      </c>
      <c r="B19" s="1" t="s">
        <v>175</v>
      </c>
      <c r="C19" s="2" t="s">
        <v>10</v>
      </c>
      <c r="D19" s="4" t="s">
        <v>176</v>
      </c>
      <c r="E19" s="2" t="s">
        <v>171</v>
      </c>
      <c r="F19" s="4" t="s">
        <v>177</v>
      </c>
      <c r="G19" s="11">
        <v>285067</v>
      </c>
      <c r="H19" s="2" t="s">
        <v>159</v>
      </c>
      <c r="I19" s="9">
        <v>314066</v>
      </c>
      <c r="J19" s="4" t="s">
        <v>124</v>
      </c>
    </row>
    <row r="20" spans="1:10" ht="72.5" x14ac:dyDescent="0.35">
      <c r="A20" s="2">
        <v>3</v>
      </c>
      <c r="B20" s="1" t="s">
        <v>108</v>
      </c>
      <c r="C20" s="2" t="s">
        <v>97</v>
      </c>
      <c r="D20" s="4" t="s">
        <v>112</v>
      </c>
      <c r="E20" s="2" t="s">
        <v>106</v>
      </c>
      <c r="F20" s="4" t="s">
        <v>113</v>
      </c>
      <c r="G20" s="11">
        <v>93899</v>
      </c>
      <c r="H20" s="2" t="s">
        <v>14</v>
      </c>
      <c r="I20" s="9">
        <v>127000</v>
      </c>
      <c r="J20" s="4" t="s">
        <v>21</v>
      </c>
    </row>
    <row r="21" spans="1:10" ht="72.5" x14ac:dyDescent="0.35">
      <c r="A21" s="2">
        <v>3</v>
      </c>
      <c r="B21" s="1" t="s">
        <v>120</v>
      </c>
      <c r="C21" s="2" t="s">
        <v>17</v>
      </c>
      <c r="D21" s="4" t="s">
        <v>121</v>
      </c>
      <c r="E21" s="2" t="s">
        <v>122</v>
      </c>
      <c r="F21" s="4" t="s">
        <v>123</v>
      </c>
      <c r="G21" s="11">
        <v>115140</v>
      </c>
      <c r="H21" s="2" t="s">
        <v>14</v>
      </c>
      <c r="I21" s="9">
        <v>9720</v>
      </c>
      <c r="J21" s="4" t="s">
        <v>124</v>
      </c>
    </row>
    <row r="22" spans="1:10" ht="72.5" x14ac:dyDescent="0.35">
      <c r="A22" s="2">
        <v>3</v>
      </c>
      <c r="B22" s="1" t="s">
        <v>143</v>
      </c>
      <c r="C22" s="2" t="s">
        <v>10</v>
      </c>
      <c r="D22" s="4" t="s">
        <v>144</v>
      </c>
      <c r="E22" s="2" t="s">
        <v>130</v>
      </c>
      <c r="F22" s="4" t="s">
        <v>145</v>
      </c>
      <c r="G22" s="11">
        <v>129674.6</v>
      </c>
      <c r="H22" s="2" t="s">
        <v>14</v>
      </c>
      <c r="I22" s="9">
        <v>122110</v>
      </c>
      <c r="J22" s="4" t="s">
        <v>21</v>
      </c>
    </row>
    <row r="23" spans="1:10" ht="72.5" x14ac:dyDescent="0.35">
      <c r="A23" s="2">
        <v>3</v>
      </c>
      <c r="B23" s="1" t="s">
        <v>140</v>
      </c>
      <c r="C23" s="2" t="s">
        <v>10</v>
      </c>
      <c r="D23" s="4" t="s">
        <v>151</v>
      </c>
      <c r="E23" s="2" t="s">
        <v>152</v>
      </c>
      <c r="F23" s="4" t="s">
        <v>153</v>
      </c>
      <c r="G23" s="11">
        <v>1093876.6000000001</v>
      </c>
      <c r="H23" s="2" t="s">
        <v>154</v>
      </c>
      <c r="I23" s="9">
        <v>70176</v>
      </c>
      <c r="J23" s="4" t="s">
        <v>155</v>
      </c>
    </row>
    <row r="24" spans="1:10" ht="72.5" x14ac:dyDescent="0.35">
      <c r="A24" s="2">
        <v>3</v>
      </c>
      <c r="B24" s="1" t="s">
        <v>135</v>
      </c>
      <c r="C24" s="2" t="s">
        <v>136</v>
      </c>
      <c r="D24" s="4" t="s">
        <v>137</v>
      </c>
      <c r="E24" s="2" t="s">
        <v>130</v>
      </c>
      <c r="F24" s="4" t="s">
        <v>138</v>
      </c>
      <c r="G24" s="11">
        <v>132083</v>
      </c>
      <c r="H24" s="2" t="s">
        <v>86</v>
      </c>
      <c r="I24" s="9">
        <v>192590</v>
      </c>
      <c r="J24" s="4" t="s">
        <v>139</v>
      </c>
    </row>
    <row r="25" spans="1:10" ht="72.5" x14ac:dyDescent="0.35">
      <c r="A25" s="2">
        <v>3</v>
      </c>
      <c r="B25" s="1" t="s">
        <v>178</v>
      </c>
      <c r="C25" s="2" t="s">
        <v>97</v>
      </c>
      <c r="D25" s="4" t="s">
        <v>179</v>
      </c>
      <c r="E25" s="2" t="s">
        <v>180</v>
      </c>
      <c r="F25" s="4" t="s">
        <v>181</v>
      </c>
      <c r="G25" s="11">
        <v>603421.69999999995</v>
      </c>
      <c r="H25" s="2" t="s">
        <v>86</v>
      </c>
      <c r="I25" s="9">
        <v>74379</v>
      </c>
      <c r="J25" s="4" t="s">
        <v>124</v>
      </c>
    </row>
    <row r="26" spans="1:10" x14ac:dyDescent="0.35">
      <c r="J26" s="4"/>
    </row>
    <row r="27" spans="1:10" x14ac:dyDescent="0.35">
      <c r="F27" s="6" t="s">
        <v>300</v>
      </c>
      <c r="G27" s="11">
        <f>SUM(Table245678[Total funding requested from ODFW])</f>
        <v>11539212.109999999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15AD-4FF9-40FB-B080-2A2370872E6F}">
  <dimension ref="A1:J13"/>
  <sheetViews>
    <sheetView topLeftCell="E1" workbookViewId="0">
      <pane ySplit="1" topLeftCell="A7" activePane="bottomLeft" state="frozen"/>
      <selection pane="bottomLeft" activeCell="G13" sqref="G13"/>
    </sheetView>
  </sheetViews>
  <sheetFormatPr defaultRowHeight="14.5" x14ac:dyDescent="0.35"/>
  <cols>
    <col min="1" max="1" width="16.26953125" style="2" customWidth="1"/>
    <col min="2" max="2" width="28.26953125" style="1" customWidth="1"/>
    <col min="3" max="3" width="31.90625" style="2" customWidth="1"/>
    <col min="4" max="4" width="46.26953125" style="4" customWidth="1"/>
    <col min="5" max="5" width="17.453125" style="2" customWidth="1"/>
    <col min="6" max="6" width="93.81640625" style="1" customWidth="1"/>
    <col min="7" max="7" width="33.26953125" style="11" customWidth="1"/>
    <col min="8" max="8" width="21.6328125" style="2" customWidth="1"/>
    <col min="9" max="9" width="20.81640625" style="9" customWidth="1"/>
    <col min="10" max="10" width="129.6328125" style="3" customWidth="1"/>
    <col min="11" max="16384" width="8.7265625" style="2"/>
  </cols>
  <sheetData>
    <row r="1" spans="1:10" ht="33.5" customHeight="1" x14ac:dyDescent="0.35">
      <c r="A1" s="3" t="s">
        <v>298</v>
      </c>
      <c r="B1" s="4" t="s">
        <v>0</v>
      </c>
      <c r="C1" s="3" t="s">
        <v>1</v>
      </c>
      <c r="D1" s="4" t="s">
        <v>2</v>
      </c>
      <c r="E1" s="3" t="s">
        <v>3</v>
      </c>
      <c r="F1" s="3" t="s">
        <v>4</v>
      </c>
      <c r="G1" s="10" t="s">
        <v>5</v>
      </c>
      <c r="H1" s="3" t="s">
        <v>6</v>
      </c>
      <c r="I1" s="8" t="s">
        <v>7</v>
      </c>
      <c r="J1" s="3" t="s">
        <v>8</v>
      </c>
    </row>
    <row r="2" spans="1:10" ht="72.5" x14ac:dyDescent="0.35">
      <c r="A2" s="2">
        <v>4</v>
      </c>
      <c r="B2" s="1" t="s">
        <v>186</v>
      </c>
      <c r="C2" s="2" t="s">
        <v>44</v>
      </c>
      <c r="D2" s="4" t="s">
        <v>187</v>
      </c>
      <c r="E2" s="2" t="s">
        <v>188</v>
      </c>
      <c r="F2" s="4" t="s">
        <v>189</v>
      </c>
      <c r="G2" s="11">
        <v>505786</v>
      </c>
      <c r="H2" s="2" t="s">
        <v>27</v>
      </c>
      <c r="I2" s="9">
        <v>37000</v>
      </c>
      <c r="J2" s="4" t="s">
        <v>21</v>
      </c>
    </row>
    <row r="3" spans="1:10" ht="58" x14ac:dyDescent="0.35">
      <c r="A3" s="2">
        <v>4</v>
      </c>
      <c r="B3" s="1" t="s">
        <v>190</v>
      </c>
      <c r="C3" s="2" t="s">
        <v>23</v>
      </c>
      <c r="D3" s="4" t="s">
        <v>191</v>
      </c>
      <c r="E3" s="2" t="s">
        <v>188</v>
      </c>
      <c r="F3" s="4" t="s">
        <v>192</v>
      </c>
      <c r="G3" s="11">
        <v>75000</v>
      </c>
      <c r="H3" s="2" t="s">
        <v>27</v>
      </c>
      <c r="I3" s="9" t="s">
        <v>28</v>
      </c>
      <c r="J3" s="4" t="s">
        <v>193</v>
      </c>
    </row>
    <row r="4" spans="1:10" ht="72.5" x14ac:dyDescent="0.35">
      <c r="A4" s="2">
        <v>4</v>
      </c>
      <c r="B4" s="1" t="s">
        <v>194</v>
      </c>
      <c r="C4" s="2" t="s">
        <v>10</v>
      </c>
      <c r="D4" s="4" t="s">
        <v>195</v>
      </c>
      <c r="E4" s="2" t="s">
        <v>188</v>
      </c>
      <c r="F4" s="4" t="s">
        <v>196</v>
      </c>
      <c r="G4" s="11">
        <v>476510.95</v>
      </c>
      <c r="H4" s="2" t="s">
        <v>159</v>
      </c>
      <c r="I4" s="9">
        <v>1149281</v>
      </c>
      <c r="J4" s="4" t="s">
        <v>21</v>
      </c>
    </row>
    <row r="5" spans="1:10" ht="29" x14ac:dyDescent="0.35">
      <c r="A5" s="2">
        <v>4</v>
      </c>
      <c r="B5" s="1" t="s">
        <v>22</v>
      </c>
      <c r="C5" s="2" t="s">
        <v>23</v>
      </c>
      <c r="D5" s="4" t="s">
        <v>197</v>
      </c>
      <c r="E5" s="2" t="s">
        <v>198</v>
      </c>
      <c r="F5" s="4" t="s">
        <v>199</v>
      </c>
      <c r="G5" s="11">
        <v>254500</v>
      </c>
      <c r="H5" s="2" t="s">
        <v>27</v>
      </c>
      <c r="I5" s="9">
        <v>9400</v>
      </c>
      <c r="J5" s="4" t="s">
        <v>21</v>
      </c>
    </row>
    <row r="6" spans="1:10" ht="72.5" x14ac:dyDescent="0.35">
      <c r="A6" s="2">
        <v>4</v>
      </c>
      <c r="B6" s="1" t="s">
        <v>22</v>
      </c>
      <c r="C6" s="2" t="s">
        <v>23</v>
      </c>
      <c r="D6" s="4" t="s">
        <v>200</v>
      </c>
      <c r="E6" s="2" t="s">
        <v>198</v>
      </c>
      <c r="F6" s="4" t="s">
        <v>201</v>
      </c>
      <c r="G6" s="11">
        <v>254500</v>
      </c>
      <c r="H6" s="2" t="s">
        <v>27</v>
      </c>
      <c r="I6" s="9">
        <v>9400</v>
      </c>
      <c r="J6" s="4" t="s">
        <v>202</v>
      </c>
    </row>
    <row r="7" spans="1:10" ht="72.5" x14ac:dyDescent="0.35">
      <c r="A7" s="2">
        <v>4</v>
      </c>
      <c r="B7" s="1" t="s">
        <v>203</v>
      </c>
      <c r="C7" s="2" t="s">
        <v>10</v>
      </c>
      <c r="D7" s="4" t="s">
        <v>204</v>
      </c>
      <c r="E7" s="2" t="s">
        <v>205</v>
      </c>
      <c r="F7" s="4" t="s">
        <v>206</v>
      </c>
      <c r="G7" s="11">
        <v>97505.34</v>
      </c>
      <c r="H7" s="2" t="s">
        <v>111</v>
      </c>
      <c r="I7" s="9">
        <v>87311.6</v>
      </c>
      <c r="J7" s="4" t="s">
        <v>70</v>
      </c>
    </row>
    <row r="8" spans="1:10" ht="72.5" x14ac:dyDescent="0.35">
      <c r="A8" s="2">
        <v>4</v>
      </c>
      <c r="B8" s="1" t="s">
        <v>207</v>
      </c>
      <c r="C8" s="2" t="s">
        <v>10</v>
      </c>
      <c r="D8" s="4" t="s">
        <v>208</v>
      </c>
      <c r="E8" s="2" t="s">
        <v>209</v>
      </c>
      <c r="F8" s="4" t="s">
        <v>210</v>
      </c>
      <c r="G8" s="11">
        <v>119656</v>
      </c>
      <c r="H8" s="2" t="s">
        <v>27</v>
      </c>
      <c r="I8" s="9">
        <v>32685</v>
      </c>
      <c r="J8" s="4" t="s">
        <v>21</v>
      </c>
    </row>
    <row r="9" spans="1:10" ht="58" x14ac:dyDescent="0.35">
      <c r="A9" s="2">
        <v>4</v>
      </c>
      <c r="B9" s="1" t="s">
        <v>211</v>
      </c>
      <c r="C9" s="2" t="s">
        <v>44</v>
      </c>
      <c r="D9" s="4" t="s">
        <v>212</v>
      </c>
      <c r="E9" s="2" t="s">
        <v>213</v>
      </c>
      <c r="F9" s="4" t="s">
        <v>214</v>
      </c>
      <c r="G9" s="11">
        <v>125000</v>
      </c>
      <c r="H9" s="2" t="s">
        <v>27</v>
      </c>
      <c r="I9" s="9">
        <v>270117</v>
      </c>
      <c r="J9" s="4" t="s">
        <v>21</v>
      </c>
    </row>
    <row r="10" spans="1:10" ht="72.5" x14ac:dyDescent="0.35">
      <c r="A10" s="2">
        <v>4</v>
      </c>
      <c r="B10" s="1" t="s">
        <v>215</v>
      </c>
      <c r="C10" s="2" t="s">
        <v>10</v>
      </c>
      <c r="D10" s="4" t="s">
        <v>216</v>
      </c>
      <c r="E10" s="2" t="s">
        <v>36</v>
      </c>
      <c r="F10" s="4" t="s">
        <v>217</v>
      </c>
      <c r="G10" s="11">
        <v>350258</v>
      </c>
      <c r="H10" s="2" t="s">
        <v>27</v>
      </c>
      <c r="I10" s="9">
        <v>267575</v>
      </c>
      <c r="J10" s="4" t="s">
        <v>21</v>
      </c>
    </row>
    <row r="11" spans="1:10" x14ac:dyDescent="0.35">
      <c r="A11" s="2" t="s">
        <v>299</v>
      </c>
      <c r="F11" s="4"/>
      <c r="J11" s="4"/>
    </row>
    <row r="12" spans="1:10" x14ac:dyDescent="0.35">
      <c r="J12" s="4"/>
    </row>
    <row r="13" spans="1:10" x14ac:dyDescent="0.35">
      <c r="F13" s="6" t="s">
        <v>300</v>
      </c>
      <c r="G13" s="11">
        <f>SUM(G2:G10)</f>
        <v>2258716.29</v>
      </c>
      <c r="J13" s="4"/>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F0FED-3A63-4FC2-B8E5-BFAD1D3143F7}">
  <dimension ref="A1:J31"/>
  <sheetViews>
    <sheetView topLeftCell="E1" workbookViewId="0">
      <pane ySplit="1" topLeftCell="A16" activePane="bottomLeft" state="frozen"/>
      <selection pane="bottomLeft" activeCell="G25" sqref="G25"/>
    </sheetView>
  </sheetViews>
  <sheetFormatPr defaultRowHeight="14.5" x14ac:dyDescent="0.35"/>
  <cols>
    <col min="1" max="1" width="16.26953125" style="2" customWidth="1"/>
    <col min="2" max="2" width="28.26953125" style="1" customWidth="1"/>
    <col min="3" max="3" width="31.90625" style="2" customWidth="1"/>
    <col min="4" max="4" width="46.26953125" style="4" customWidth="1"/>
    <col min="5" max="5" width="17.453125" style="3" customWidth="1"/>
    <col min="6" max="6" width="93.81640625" style="1" customWidth="1"/>
    <col min="7" max="7" width="33.26953125" style="11" customWidth="1"/>
    <col min="8" max="8" width="21.6328125" style="2" customWidth="1"/>
    <col min="9" max="9" width="20.81640625" style="9" customWidth="1"/>
    <col min="10" max="10" width="129.6328125" style="3" customWidth="1"/>
    <col min="11" max="16384" width="8.7265625" style="2"/>
  </cols>
  <sheetData>
    <row r="1" spans="1:10" ht="33.5" customHeight="1" x14ac:dyDescent="0.35">
      <c r="A1" s="3" t="s">
        <v>298</v>
      </c>
      <c r="B1" s="4" t="s">
        <v>0</v>
      </c>
      <c r="C1" s="3" t="s">
        <v>1</v>
      </c>
      <c r="D1" s="4" t="s">
        <v>2</v>
      </c>
      <c r="E1" s="3" t="s">
        <v>3</v>
      </c>
      <c r="F1" s="3" t="s">
        <v>4</v>
      </c>
      <c r="G1" s="10" t="s">
        <v>5</v>
      </c>
      <c r="H1" s="3" t="s">
        <v>6</v>
      </c>
      <c r="I1" s="8" t="s">
        <v>7</v>
      </c>
      <c r="J1" s="3" t="s">
        <v>8</v>
      </c>
    </row>
    <row r="2" spans="1:10" ht="72.5" x14ac:dyDescent="0.35">
      <c r="A2" s="2">
        <v>5</v>
      </c>
      <c r="B2" s="1" t="s">
        <v>43</v>
      </c>
      <c r="C2" s="2" t="s">
        <v>44</v>
      </c>
      <c r="D2" s="4" t="s">
        <v>218</v>
      </c>
      <c r="E2" s="3" t="s">
        <v>219</v>
      </c>
      <c r="F2" s="4" t="s">
        <v>220</v>
      </c>
      <c r="G2" s="11">
        <v>148781</v>
      </c>
      <c r="H2" s="2" t="s">
        <v>14</v>
      </c>
      <c r="I2" s="9">
        <v>28700</v>
      </c>
      <c r="J2" s="4" t="s">
        <v>221</v>
      </c>
    </row>
    <row r="3" spans="1:10" ht="72.5" x14ac:dyDescent="0.35">
      <c r="A3" s="2">
        <v>5</v>
      </c>
      <c r="B3" s="1" t="s">
        <v>222</v>
      </c>
      <c r="C3" s="2" t="s">
        <v>23</v>
      </c>
      <c r="D3" s="4" t="s">
        <v>223</v>
      </c>
      <c r="E3" s="3" t="s">
        <v>219</v>
      </c>
      <c r="F3" s="4" t="s">
        <v>224</v>
      </c>
      <c r="G3" s="11">
        <v>1180000</v>
      </c>
      <c r="H3" s="2" t="s">
        <v>27</v>
      </c>
      <c r="I3" s="9">
        <v>117460</v>
      </c>
      <c r="J3" s="4" t="s">
        <v>21</v>
      </c>
    </row>
    <row r="4" spans="1:10" ht="72.5" x14ac:dyDescent="0.35">
      <c r="A4" s="2">
        <v>5</v>
      </c>
      <c r="B4" s="1" t="s">
        <v>135</v>
      </c>
      <c r="C4" s="2" t="s">
        <v>136</v>
      </c>
      <c r="D4" s="4" t="s">
        <v>225</v>
      </c>
      <c r="E4" s="3" t="s">
        <v>226</v>
      </c>
      <c r="F4" s="4" t="s">
        <v>227</v>
      </c>
      <c r="G4" s="11">
        <v>3660616</v>
      </c>
      <c r="H4" s="2" t="s">
        <v>86</v>
      </c>
      <c r="I4" s="9" t="s">
        <v>28</v>
      </c>
      <c r="J4" s="4" t="s">
        <v>221</v>
      </c>
    </row>
    <row r="5" spans="1:10" ht="72.5" x14ac:dyDescent="0.35">
      <c r="A5" s="2">
        <v>5</v>
      </c>
      <c r="B5" s="1" t="s">
        <v>228</v>
      </c>
      <c r="C5" s="2" t="s">
        <v>52</v>
      </c>
      <c r="D5" s="4" t="s">
        <v>229</v>
      </c>
      <c r="E5" s="3" t="s">
        <v>230</v>
      </c>
      <c r="F5" s="4" t="s">
        <v>231</v>
      </c>
      <c r="G5" s="11">
        <v>544055</v>
      </c>
      <c r="H5" s="2" t="s">
        <v>27</v>
      </c>
      <c r="I5" s="9">
        <v>3836000</v>
      </c>
      <c r="J5" s="4" t="s">
        <v>232</v>
      </c>
    </row>
    <row r="6" spans="1:10" ht="72.5" x14ac:dyDescent="0.35">
      <c r="A6" s="2">
        <v>5</v>
      </c>
      <c r="B6" s="1" t="s">
        <v>233</v>
      </c>
      <c r="C6" s="2" t="s">
        <v>10</v>
      </c>
      <c r="D6" s="4" t="s">
        <v>234</v>
      </c>
      <c r="E6" s="3" t="s">
        <v>230</v>
      </c>
      <c r="F6" s="4" t="s">
        <v>235</v>
      </c>
      <c r="G6" s="11">
        <v>59876.75</v>
      </c>
      <c r="H6" s="2" t="s">
        <v>64</v>
      </c>
      <c r="I6" s="9">
        <v>20632</v>
      </c>
      <c r="J6" s="4" t="s">
        <v>21</v>
      </c>
    </row>
    <row r="7" spans="1:10" ht="72.5" x14ac:dyDescent="0.35">
      <c r="A7" s="2">
        <v>5</v>
      </c>
      <c r="B7" s="1" t="s">
        <v>135</v>
      </c>
      <c r="C7" s="2" t="s">
        <v>44</v>
      </c>
      <c r="D7" s="4" t="s">
        <v>236</v>
      </c>
      <c r="E7" s="3" t="s">
        <v>237</v>
      </c>
      <c r="F7" s="4" t="s">
        <v>238</v>
      </c>
      <c r="G7" s="11">
        <v>390673</v>
      </c>
      <c r="H7" s="2" t="s">
        <v>86</v>
      </c>
      <c r="I7" s="9" t="s">
        <v>28</v>
      </c>
      <c r="J7" s="4" t="s">
        <v>21</v>
      </c>
    </row>
    <row r="8" spans="1:10" ht="58" x14ac:dyDescent="0.35">
      <c r="A8" s="2">
        <v>5</v>
      </c>
      <c r="B8" s="1" t="s">
        <v>239</v>
      </c>
      <c r="C8" s="2" t="s">
        <v>10</v>
      </c>
      <c r="D8" s="4" t="s">
        <v>240</v>
      </c>
      <c r="E8" s="3" t="s">
        <v>241</v>
      </c>
      <c r="F8" s="4" t="s">
        <v>242</v>
      </c>
      <c r="G8" s="11">
        <v>734787</v>
      </c>
      <c r="H8" s="2" t="s">
        <v>111</v>
      </c>
      <c r="I8" s="9">
        <v>20000</v>
      </c>
      <c r="J8" s="4" t="s">
        <v>21</v>
      </c>
    </row>
    <row r="9" spans="1:10" ht="72.5" x14ac:dyDescent="0.35">
      <c r="A9" s="2">
        <v>5</v>
      </c>
      <c r="B9" s="1" t="s">
        <v>243</v>
      </c>
      <c r="C9" s="2" t="s">
        <v>97</v>
      </c>
      <c r="D9" s="4" t="s">
        <v>244</v>
      </c>
      <c r="E9" s="3" t="s">
        <v>245</v>
      </c>
      <c r="F9" s="4" t="s">
        <v>246</v>
      </c>
      <c r="G9" s="11">
        <v>145679.1</v>
      </c>
      <c r="H9" s="2" t="s">
        <v>14</v>
      </c>
      <c r="I9" s="9">
        <v>212803</v>
      </c>
      <c r="J9" s="4" t="s">
        <v>21</v>
      </c>
    </row>
    <row r="10" spans="1:10" ht="72.5" x14ac:dyDescent="0.35">
      <c r="A10" s="2">
        <v>5</v>
      </c>
      <c r="B10" s="1" t="s">
        <v>247</v>
      </c>
      <c r="C10" s="2" t="s">
        <v>10</v>
      </c>
      <c r="D10" s="4" t="s">
        <v>248</v>
      </c>
      <c r="E10" s="3" t="s">
        <v>249</v>
      </c>
      <c r="F10" s="4" t="s">
        <v>250</v>
      </c>
      <c r="G10" s="11">
        <v>291146</v>
      </c>
      <c r="H10" s="2" t="s">
        <v>27</v>
      </c>
      <c r="I10" s="9">
        <v>553550</v>
      </c>
      <c r="J10" s="4" t="s">
        <v>21</v>
      </c>
    </row>
    <row r="11" spans="1:10" ht="72.5" x14ac:dyDescent="0.35">
      <c r="A11" s="2">
        <v>5</v>
      </c>
      <c r="B11" s="1" t="s">
        <v>43</v>
      </c>
      <c r="C11" s="2" t="s">
        <v>44</v>
      </c>
      <c r="D11" s="4" t="s">
        <v>251</v>
      </c>
      <c r="E11" s="3" t="s">
        <v>252</v>
      </c>
      <c r="F11" s="4" t="s">
        <v>253</v>
      </c>
      <c r="G11" s="11">
        <v>228582</v>
      </c>
      <c r="H11" s="2" t="s">
        <v>254</v>
      </c>
      <c r="I11" s="9">
        <v>258746</v>
      </c>
      <c r="J11" s="4" t="s">
        <v>70</v>
      </c>
    </row>
    <row r="12" spans="1:10" ht="72.5" x14ac:dyDescent="0.35">
      <c r="A12" s="2">
        <v>5</v>
      </c>
      <c r="B12" s="1" t="s">
        <v>255</v>
      </c>
      <c r="C12" s="2" t="s">
        <v>77</v>
      </c>
      <c r="D12" s="4" t="s">
        <v>256</v>
      </c>
      <c r="E12" s="3" t="s">
        <v>257</v>
      </c>
      <c r="F12" s="4" t="s">
        <v>258</v>
      </c>
      <c r="G12" s="11">
        <v>774158</v>
      </c>
      <c r="H12" s="2" t="s">
        <v>75</v>
      </c>
      <c r="I12" s="9">
        <v>1243165</v>
      </c>
      <c r="J12" s="4" t="s">
        <v>232</v>
      </c>
    </row>
    <row r="13" spans="1:10" ht="72.5" x14ac:dyDescent="0.35">
      <c r="A13" s="2">
        <v>5</v>
      </c>
      <c r="B13" s="1" t="s">
        <v>259</v>
      </c>
      <c r="C13" s="2" t="s">
        <v>44</v>
      </c>
      <c r="D13" s="4" t="s">
        <v>260</v>
      </c>
      <c r="E13" s="3" t="s">
        <v>261</v>
      </c>
      <c r="F13" s="4" t="s">
        <v>262</v>
      </c>
      <c r="G13" s="11">
        <v>150000</v>
      </c>
      <c r="H13" s="2" t="s">
        <v>27</v>
      </c>
      <c r="I13" s="9">
        <v>355205</v>
      </c>
      <c r="J13" s="4" t="s">
        <v>21</v>
      </c>
    </row>
    <row r="14" spans="1:10" ht="72.5" x14ac:dyDescent="0.35">
      <c r="A14" s="2">
        <v>5</v>
      </c>
      <c r="B14" s="1" t="s">
        <v>30</v>
      </c>
      <c r="C14" s="2" t="s">
        <v>136</v>
      </c>
      <c r="D14" s="4" t="s">
        <v>263</v>
      </c>
      <c r="E14" s="3" t="s">
        <v>261</v>
      </c>
      <c r="F14" s="4" t="s">
        <v>264</v>
      </c>
      <c r="G14" s="11">
        <v>544071</v>
      </c>
      <c r="H14" s="2" t="s">
        <v>86</v>
      </c>
      <c r="I14" s="9">
        <v>82390</v>
      </c>
      <c r="J14" s="4" t="s">
        <v>232</v>
      </c>
    </row>
    <row r="15" spans="1:10" ht="58" x14ac:dyDescent="0.35">
      <c r="A15" s="2">
        <v>5</v>
      </c>
      <c r="B15" s="1" t="s">
        <v>259</v>
      </c>
      <c r="C15" s="2" t="s">
        <v>44</v>
      </c>
      <c r="D15" s="4" t="s">
        <v>265</v>
      </c>
      <c r="E15" s="3" t="s">
        <v>266</v>
      </c>
      <c r="F15" s="4" t="s">
        <v>267</v>
      </c>
      <c r="G15" s="11">
        <v>92100</v>
      </c>
      <c r="H15" s="2" t="s">
        <v>27</v>
      </c>
      <c r="I15" s="9">
        <v>274835</v>
      </c>
      <c r="J15" s="4" t="s">
        <v>21</v>
      </c>
    </row>
    <row r="16" spans="1:10" ht="72.5" x14ac:dyDescent="0.35">
      <c r="A16" s="2">
        <v>5</v>
      </c>
      <c r="B16" s="1" t="s">
        <v>259</v>
      </c>
      <c r="C16" s="2" t="s">
        <v>44</v>
      </c>
      <c r="D16" s="4" t="s">
        <v>268</v>
      </c>
      <c r="E16" s="3" t="s">
        <v>266</v>
      </c>
      <c r="F16" s="4" t="s">
        <v>269</v>
      </c>
      <c r="G16" s="11">
        <v>163200</v>
      </c>
      <c r="H16" s="2" t="s">
        <v>27</v>
      </c>
      <c r="I16" s="9">
        <v>393093</v>
      </c>
      <c r="J16" s="4" t="s">
        <v>21</v>
      </c>
    </row>
    <row r="17" spans="1:10" ht="72.5" x14ac:dyDescent="0.35">
      <c r="A17" s="2">
        <v>5</v>
      </c>
      <c r="B17" s="1" t="s">
        <v>270</v>
      </c>
      <c r="C17" s="2" t="s">
        <v>44</v>
      </c>
      <c r="D17" s="4" t="s">
        <v>271</v>
      </c>
      <c r="E17" s="3" t="s">
        <v>272</v>
      </c>
      <c r="F17" s="4" t="s">
        <v>273</v>
      </c>
      <c r="G17" s="11">
        <v>478489</v>
      </c>
      <c r="H17" s="2" t="s">
        <v>274</v>
      </c>
      <c r="I17" s="9">
        <v>107580</v>
      </c>
      <c r="J17" s="4" t="s">
        <v>21</v>
      </c>
    </row>
    <row r="18" spans="1:10" ht="72.5" x14ac:dyDescent="0.35">
      <c r="A18" s="2">
        <v>5</v>
      </c>
      <c r="B18" s="1" t="s">
        <v>275</v>
      </c>
      <c r="C18" s="2" t="s">
        <v>10</v>
      </c>
      <c r="D18" s="4" t="s">
        <v>276</v>
      </c>
      <c r="E18" s="3" t="s">
        <v>277</v>
      </c>
      <c r="F18" s="4" t="s">
        <v>278</v>
      </c>
      <c r="G18" s="11">
        <v>200538</v>
      </c>
      <c r="H18" s="2" t="s">
        <v>27</v>
      </c>
      <c r="I18" s="9" t="s">
        <v>28</v>
      </c>
      <c r="J18" s="4" t="s">
        <v>21</v>
      </c>
    </row>
    <row r="19" spans="1:10" ht="72.5" x14ac:dyDescent="0.35">
      <c r="A19" s="2">
        <v>5</v>
      </c>
      <c r="B19" s="1" t="s">
        <v>279</v>
      </c>
      <c r="C19" s="2" t="s">
        <v>44</v>
      </c>
      <c r="D19" s="4" t="s">
        <v>280</v>
      </c>
      <c r="E19" s="3" t="s">
        <v>281</v>
      </c>
      <c r="F19" s="4" t="s">
        <v>282</v>
      </c>
      <c r="G19" s="11">
        <v>989209</v>
      </c>
      <c r="H19" s="2" t="s">
        <v>111</v>
      </c>
      <c r="I19" s="9">
        <v>311431</v>
      </c>
      <c r="J19" s="4" t="s">
        <v>221</v>
      </c>
    </row>
    <row r="20" spans="1:10" ht="72.5" x14ac:dyDescent="0.35">
      <c r="A20" s="2">
        <v>5</v>
      </c>
      <c r="B20" s="1" t="s">
        <v>279</v>
      </c>
      <c r="C20" s="2" t="s">
        <v>10</v>
      </c>
      <c r="D20" s="4" t="s">
        <v>283</v>
      </c>
      <c r="E20" s="3" t="s">
        <v>281</v>
      </c>
      <c r="F20" s="4" t="s">
        <v>284</v>
      </c>
      <c r="G20" s="11">
        <v>258005</v>
      </c>
      <c r="H20" s="2" t="s">
        <v>27</v>
      </c>
      <c r="I20" s="9">
        <v>31692</v>
      </c>
      <c r="J20" s="4" t="s">
        <v>21</v>
      </c>
    </row>
    <row r="21" spans="1:10" ht="43.5" x14ac:dyDescent="0.35">
      <c r="A21" s="2">
        <v>5</v>
      </c>
      <c r="B21" s="1" t="s">
        <v>285</v>
      </c>
      <c r="C21" s="2" t="s">
        <v>10</v>
      </c>
      <c r="D21" s="4" t="s">
        <v>286</v>
      </c>
      <c r="E21" s="3" t="s">
        <v>287</v>
      </c>
      <c r="F21" s="4" t="s">
        <v>288</v>
      </c>
      <c r="G21" s="11">
        <v>84621.48</v>
      </c>
      <c r="H21" s="2" t="s">
        <v>14</v>
      </c>
      <c r="I21" s="9">
        <v>4950</v>
      </c>
      <c r="J21" s="4" t="s">
        <v>21</v>
      </c>
    </row>
    <row r="22" spans="1:10" ht="72.5" x14ac:dyDescent="0.35">
      <c r="A22" s="2">
        <v>5</v>
      </c>
      <c r="B22" s="1" t="s">
        <v>289</v>
      </c>
      <c r="C22" s="2" t="s">
        <v>290</v>
      </c>
      <c r="D22" s="4" t="s">
        <v>291</v>
      </c>
      <c r="E22" s="3" t="s">
        <v>292</v>
      </c>
      <c r="F22" s="4" t="s">
        <v>293</v>
      </c>
      <c r="G22" s="11">
        <v>178146</v>
      </c>
      <c r="H22" s="2" t="s">
        <v>14</v>
      </c>
      <c r="I22" s="9">
        <v>50875</v>
      </c>
      <c r="J22" s="4" t="s">
        <v>21</v>
      </c>
    </row>
    <row r="23" spans="1:10" ht="72.5" x14ac:dyDescent="0.35">
      <c r="A23" s="2">
        <v>5</v>
      </c>
      <c r="B23" s="1" t="s">
        <v>294</v>
      </c>
      <c r="C23" s="2" t="s">
        <v>44</v>
      </c>
      <c r="D23" s="4" t="s">
        <v>295</v>
      </c>
      <c r="E23" s="3" t="s">
        <v>296</v>
      </c>
      <c r="F23" s="4" t="s">
        <v>297</v>
      </c>
      <c r="G23" s="11">
        <v>79125</v>
      </c>
      <c r="H23" s="2" t="s">
        <v>27</v>
      </c>
      <c r="I23" s="9">
        <v>20500</v>
      </c>
      <c r="J23" s="4" t="s">
        <v>232</v>
      </c>
    </row>
    <row r="24" spans="1:10" x14ac:dyDescent="0.35">
      <c r="J24" s="4"/>
    </row>
    <row r="25" spans="1:10" x14ac:dyDescent="0.35">
      <c r="F25" s="6" t="s">
        <v>300</v>
      </c>
      <c r="G25" s="11">
        <f>SUM(Table24567[Total funding requested from ODFW])</f>
        <v>11375858.33</v>
      </c>
      <c r="J25" s="4"/>
    </row>
    <row r="26" spans="1:10" x14ac:dyDescent="0.35">
      <c r="J26" s="4"/>
    </row>
    <row r="27" spans="1:10" x14ac:dyDescent="0.35">
      <c r="J27" s="4"/>
    </row>
    <row r="28" spans="1:10" x14ac:dyDescent="0.35">
      <c r="J28" s="4"/>
    </row>
    <row r="29" spans="1:10" x14ac:dyDescent="0.35">
      <c r="J29" s="4"/>
    </row>
    <row r="30" spans="1:10" x14ac:dyDescent="0.35">
      <c r="J30" s="4"/>
    </row>
    <row r="31" spans="1:10" x14ac:dyDescent="0.35">
      <c r="J31" s="4"/>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9A984-87CF-4AF7-B89C-E74C089B94C9}">
  <dimension ref="A1:H54"/>
  <sheetViews>
    <sheetView zoomScaleNormal="100" workbookViewId="0">
      <selection activeCell="U62" sqref="U62"/>
    </sheetView>
  </sheetViews>
  <sheetFormatPr defaultRowHeight="14.5" x14ac:dyDescent="0.35"/>
  <cols>
    <col min="1" max="1" width="33.453125" style="5" customWidth="1"/>
    <col min="2" max="2" width="16.7265625" customWidth="1"/>
  </cols>
  <sheetData>
    <row r="1" spans="1:2" x14ac:dyDescent="0.35">
      <c r="A1" s="5" t="s">
        <v>306</v>
      </c>
      <c r="B1" t="s">
        <v>307</v>
      </c>
    </row>
    <row r="2" spans="1:2" x14ac:dyDescent="0.35">
      <c r="A2" s="5" t="s">
        <v>301</v>
      </c>
      <c r="B2">
        <v>1</v>
      </c>
    </row>
    <row r="3" spans="1:2" x14ac:dyDescent="0.35">
      <c r="A3" s="5" t="s">
        <v>290</v>
      </c>
      <c r="B3">
        <v>1</v>
      </c>
    </row>
    <row r="4" spans="1:2" x14ac:dyDescent="0.35">
      <c r="A4" s="5" t="s">
        <v>305</v>
      </c>
      <c r="B4">
        <v>1</v>
      </c>
    </row>
    <row r="5" spans="1:2" x14ac:dyDescent="0.35">
      <c r="A5" s="5" t="s">
        <v>302</v>
      </c>
      <c r="B5">
        <v>2</v>
      </c>
    </row>
    <row r="6" spans="1:2" x14ac:dyDescent="0.35">
      <c r="A6" s="5" t="s">
        <v>303</v>
      </c>
      <c r="B6">
        <v>2</v>
      </c>
    </row>
    <row r="7" spans="1:2" x14ac:dyDescent="0.35">
      <c r="A7" s="5" t="s">
        <v>17</v>
      </c>
      <c r="B7">
        <v>3</v>
      </c>
    </row>
    <row r="8" spans="1:2" x14ac:dyDescent="0.35">
      <c r="A8" s="5" t="s">
        <v>23</v>
      </c>
      <c r="B8">
        <v>5</v>
      </c>
    </row>
    <row r="9" spans="1:2" x14ac:dyDescent="0.35">
      <c r="A9" s="5" t="s">
        <v>136</v>
      </c>
      <c r="B9">
        <v>5</v>
      </c>
    </row>
    <row r="10" spans="1:2" x14ac:dyDescent="0.35">
      <c r="A10" s="5" t="s">
        <v>97</v>
      </c>
      <c r="B10">
        <v>8</v>
      </c>
    </row>
    <row r="11" spans="1:2" x14ac:dyDescent="0.35">
      <c r="A11" s="5" t="s">
        <v>304</v>
      </c>
      <c r="B11">
        <v>23</v>
      </c>
    </row>
    <row r="12" spans="1:2" x14ac:dyDescent="0.35">
      <c r="A12" s="5" t="s">
        <v>10</v>
      </c>
      <c r="B12">
        <v>23</v>
      </c>
    </row>
    <row r="13" spans="1:2" x14ac:dyDescent="0.35">
      <c r="B13">
        <f>SUM(B2:B12)</f>
        <v>74</v>
      </c>
    </row>
    <row r="16" spans="1:2" x14ac:dyDescent="0.35">
      <c r="A16" s="5" t="s">
        <v>6</v>
      </c>
      <c r="B16" t="s">
        <v>307</v>
      </c>
    </row>
    <row r="17" spans="1:8" x14ac:dyDescent="0.35">
      <c r="A17" s="14" t="s">
        <v>274</v>
      </c>
      <c r="B17">
        <v>1</v>
      </c>
    </row>
    <row r="18" spans="1:8" x14ac:dyDescent="0.35">
      <c r="A18" s="12" t="s">
        <v>154</v>
      </c>
      <c r="B18">
        <v>1</v>
      </c>
    </row>
    <row r="19" spans="1:8" ht="29" x14ac:dyDescent="0.35">
      <c r="A19" s="13" t="s">
        <v>309</v>
      </c>
      <c r="B19">
        <v>1</v>
      </c>
    </row>
    <row r="20" spans="1:8" ht="29" x14ac:dyDescent="0.35">
      <c r="A20" s="14" t="s">
        <v>64</v>
      </c>
      <c r="B20">
        <v>2</v>
      </c>
    </row>
    <row r="21" spans="1:8" ht="29" x14ac:dyDescent="0.35">
      <c r="A21" s="7" t="s">
        <v>159</v>
      </c>
      <c r="B21">
        <v>3</v>
      </c>
    </row>
    <row r="22" spans="1:8" ht="29" x14ac:dyDescent="0.35">
      <c r="A22" s="12" t="s">
        <v>75</v>
      </c>
      <c r="B22">
        <v>5</v>
      </c>
    </row>
    <row r="23" spans="1:8" x14ac:dyDescent="0.35">
      <c r="A23" s="7" t="s">
        <v>86</v>
      </c>
      <c r="B23">
        <v>6</v>
      </c>
    </row>
    <row r="24" spans="1:8" x14ac:dyDescent="0.35">
      <c r="A24" s="13" t="s">
        <v>308</v>
      </c>
      <c r="B24">
        <v>8</v>
      </c>
    </row>
    <row r="25" spans="1:8" x14ac:dyDescent="0.35">
      <c r="A25" s="14" t="s">
        <v>14</v>
      </c>
      <c r="B25">
        <v>11</v>
      </c>
    </row>
    <row r="26" spans="1:8" ht="29" x14ac:dyDescent="0.35">
      <c r="A26" s="7" t="s">
        <v>27</v>
      </c>
      <c r="B26">
        <v>36</v>
      </c>
      <c r="H26" s="7"/>
    </row>
    <row r="27" spans="1:8" x14ac:dyDescent="0.35">
      <c r="B27">
        <f>SUM(B17:B26)</f>
        <v>74</v>
      </c>
    </row>
    <row r="30" spans="1:8" x14ac:dyDescent="0.35">
      <c r="A30" s="5" t="s">
        <v>6</v>
      </c>
      <c r="B30" t="s">
        <v>307</v>
      </c>
    </row>
    <row r="31" spans="1:8" x14ac:dyDescent="0.35">
      <c r="A31" s="14" t="s">
        <v>14</v>
      </c>
      <c r="B31">
        <v>11</v>
      </c>
    </row>
    <row r="32" spans="1:8" x14ac:dyDescent="0.35">
      <c r="A32" s="14" t="s">
        <v>310</v>
      </c>
      <c r="B32">
        <v>27</v>
      </c>
    </row>
    <row r="33" spans="1:2" x14ac:dyDescent="0.35">
      <c r="A33" s="7" t="s">
        <v>27</v>
      </c>
      <c r="B33">
        <v>36</v>
      </c>
    </row>
    <row r="34" spans="1:2" x14ac:dyDescent="0.35">
      <c r="B34">
        <f>SUM(B31:B33)</f>
        <v>74</v>
      </c>
    </row>
    <row r="48" spans="1:2" x14ac:dyDescent="0.35">
      <c r="A48" s="5" t="s">
        <v>311</v>
      </c>
      <c r="B48" t="s">
        <v>312</v>
      </c>
    </row>
    <row r="49" spans="1:2" x14ac:dyDescent="0.35">
      <c r="A49" s="5">
        <v>4</v>
      </c>
      <c r="B49" s="11">
        <f>'Region 4'!G13</f>
        <v>2258716.29</v>
      </c>
    </row>
    <row r="50" spans="1:2" x14ac:dyDescent="0.35">
      <c r="A50" s="5">
        <v>2</v>
      </c>
      <c r="B50" s="11">
        <f>SUM(Table245[Total funding requested from ODFW])</f>
        <v>6735430.0199999996</v>
      </c>
    </row>
    <row r="51" spans="1:2" x14ac:dyDescent="0.35">
      <c r="A51" s="5">
        <v>5</v>
      </c>
      <c r="B51" s="11">
        <f>SUM(Table24567[Total funding requested from ODFW])</f>
        <v>11375858.33</v>
      </c>
    </row>
    <row r="52" spans="1:2" x14ac:dyDescent="0.35">
      <c r="A52" s="5">
        <v>1</v>
      </c>
      <c r="B52" s="11">
        <f>SUM(Table24[Total funding requested from ODFW])</f>
        <v>11413951.199999999</v>
      </c>
    </row>
    <row r="53" spans="1:2" x14ac:dyDescent="0.35">
      <c r="A53" s="5">
        <v>3</v>
      </c>
      <c r="B53" s="11">
        <f>SUM(Table245678[Total funding requested from ODFW])</f>
        <v>11539212.109999999</v>
      </c>
    </row>
    <row r="54" spans="1:2" x14ac:dyDescent="0.35">
      <c r="B54" s="15">
        <f>SUM(B49:B53)</f>
        <v>43323167.950000003</v>
      </c>
    </row>
  </sheetData>
  <pageMargins left="0.7" right="0.7" top="0.75" bottom="0.75" header="0.3" footer="0.3"/>
  <pageSetup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All Data</vt:lpstr>
      <vt:lpstr>Region 1</vt:lpstr>
      <vt:lpstr>Region 2</vt:lpstr>
      <vt:lpstr>Region 3</vt:lpstr>
      <vt:lpstr>Region 4</vt:lpstr>
      <vt:lpstr>Region 5</vt:lpstr>
      <vt:lpstr>Charts</vt:lpstr>
    </vt:vector>
  </TitlesOfParts>
  <Company>Oregon Department of Fish and Wildlife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SPYRKA Andrew J * ODFW</dc:creator>
  <cp:lastModifiedBy>SPYRKA Andrew J * ODFW</cp:lastModifiedBy>
  <dcterms:created xsi:type="dcterms:W3CDTF">2024-01-02T21:01:40Z</dcterms:created>
  <dcterms:modified xsi:type="dcterms:W3CDTF">2024-01-02T22:40:08Z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2024-01-02T21:05:12Z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b4060724-356b-433d-a21f-2857b18a6ea4</vt:lpwstr>
  </property>
  <property fmtid="{D5CDD505-2E9C-101B-9397-08002B2CF9AE}" pid="8" name="MSIP_Label_09b73270-2993-4076-be47-9c78f42a1e84_ContentBits">
    <vt:lpwstr>0</vt:lpwstr>
  </property>
</Properties>
</file>